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70" windowWidth="17895" windowHeight="9360"/>
  </bookViews>
  <sheets>
    <sheet name="Приложение №1" sheetId="2" r:id="rId1"/>
    <sheet name="Приложение №2" sheetId="3" r:id="rId2"/>
    <sheet name="Приложение №3" sheetId="7" r:id="rId3"/>
    <sheet name="Приложение №4" sheetId="9" r:id="rId4"/>
    <sheet name="Приложение №5" sheetId="4" r:id="rId5"/>
    <sheet name="Приложение №6" sheetId="6" r:id="rId6"/>
    <sheet name="Приложение №7" sheetId="5" r:id="rId7"/>
    <sheet name="Приложение №8" sheetId="8" r:id="rId8"/>
  </sheets>
  <definedNames>
    <definedName name="_xlnm.Print_Titles" localSheetId="0">'Приложение №1'!$4:$6</definedName>
    <definedName name="_xlnm.Print_Titles" localSheetId="4">'Приложение №5'!$4:$6</definedName>
    <definedName name="_xlnm.Print_Titles" localSheetId="5">'Приложение №6'!$5:$7</definedName>
    <definedName name="_xlnm.Print_Titles" localSheetId="6">'Приложение №7'!$4:$5</definedName>
    <definedName name="_xlnm.Print_Area" localSheetId="0">'Приложение №1'!$A$1:$F$42</definedName>
    <definedName name="_xlnm.Print_Area" localSheetId="1">'Приложение №2'!$A$1:$C$35</definedName>
  </definedNames>
  <calcPr calcId="145621"/>
</workbook>
</file>

<file path=xl/calcChain.xml><?xml version="1.0" encoding="utf-8"?>
<calcChain xmlns="http://schemas.openxmlformats.org/spreadsheetml/2006/main">
  <c r="J49" i="5" l="1"/>
  <c r="I49" i="5"/>
  <c r="J48" i="5"/>
  <c r="J47" i="5" s="1"/>
  <c r="J46" i="5" s="1"/>
  <c r="I48" i="5"/>
  <c r="I47" i="5" s="1"/>
  <c r="I46" i="5" s="1"/>
  <c r="H46" i="5"/>
  <c r="H47" i="5"/>
  <c r="H48" i="5"/>
  <c r="H49" i="5"/>
  <c r="J50" i="5"/>
  <c r="I50" i="5"/>
  <c r="H50" i="5"/>
  <c r="H52" i="6"/>
  <c r="G52" i="6"/>
  <c r="F52" i="6"/>
  <c r="H55" i="6"/>
  <c r="H54" i="6" s="1"/>
  <c r="H53" i="6" s="1"/>
  <c r="G55" i="6"/>
  <c r="F55" i="6"/>
  <c r="F54" i="6" s="1"/>
  <c r="F53" i="6" s="1"/>
  <c r="G54" i="6"/>
  <c r="G53" i="6" s="1"/>
  <c r="F52" i="4"/>
  <c r="G50" i="4"/>
  <c r="F50" i="4"/>
  <c r="E50" i="4"/>
  <c r="G53" i="4"/>
  <c r="F53" i="4"/>
  <c r="G52" i="4"/>
  <c r="G51" i="4" s="1"/>
  <c r="F51" i="4"/>
  <c r="E51" i="4"/>
  <c r="E52" i="4"/>
  <c r="E53" i="4"/>
  <c r="J96" i="5" l="1"/>
  <c r="I96" i="5"/>
  <c r="H96" i="5"/>
  <c r="H38" i="6"/>
  <c r="H37" i="6" s="1"/>
  <c r="G38" i="6"/>
  <c r="G37" i="6" s="1"/>
  <c r="F37" i="6"/>
  <c r="F38" i="6"/>
  <c r="G31" i="4"/>
  <c r="F31" i="4"/>
  <c r="E31" i="4"/>
  <c r="G36" i="4"/>
  <c r="G35" i="4" s="1"/>
  <c r="F36" i="4"/>
  <c r="F35" i="4" s="1"/>
  <c r="E36" i="4"/>
  <c r="E35" i="4" s="1"/>
  <c r="J76" i="5" l="1"/>
  <c r="J75" i="5" s="1"/>
  <c r="J74" i="5" s="1"/>
  <c r="J73" i="5" s="1"/>
  <c r="J72" i="5" s="1"/>
  <c r="I76" i="5"/>
  <c r="I75" i="5" s="1"/>
  <c r="I74" i="5" s="1"/>
  <c r="I73" i="5" s="1"/>
  <c r="I72" i="5" s="1"/>
  <c r="H76" i="5"/>
  <c r="H75" i="5" s="1"/>
  <c r="H74" i="5" s="1"/>
  <c r="H73" i="5" s="1"/>
  <c r="H72" i="5" s="1"/>
  <c r="G76" i="4" l="1"/>
  <c r="F76" i="4"/>
  <c r="E76" i="4"/>
  <c r="J93" i="5" l="1"/>
  <c r="I93" i="5"/>
  <c r="H93" i="5"/>
  <c r="J71" i="5"/>
  <c r="J70" i="5" s="1"/>
  <c r="J69" i="5" s="1"/>
  <c r="J68" i="5" s="1"/>
  <c r="J67" i="5" s="1"/>
  <c r="I71" i="5"/>
  <c r="I70" i="5" s="1"/>
  <c r="I69" i="5" s="1"/>
  <c r="I68" i="5" s="1"/>
  <c r="I67" i="5" s="1"/>
  <c r="H71" i="5"/>
  <c r="H70" i="5" s="1"/>
  <c r="H69" i="5" s="1"/>
  <c r="H68" i="5" s="1"/>
  <c r="H67" i="5" s="1"/>
  <c r="J45" i="5"/>
  <c r="J44" i="5" s="1"/>
  <c r="J43" i="5" s="1"/>
  <c r="I45" i="5"/>
  <c r="I44" i="5" s="1"/>
  <c r="I43" i="5" s="1"/>
  <c r="H45" i="5"/>
  <c r="H44" i="5" s="1"/>
  <c r="H43" i="5" s="1"/>
  <c r="J28" i="5"/>
  <c r="J27" i="5" s="1"/>
  <c r="J26" i="5" s="1"/>
  <c r="J25" i="5" s="1"/>
  <c r="J24" i="5" s="1"/>
  <c r="I28" i="5"/>
  <c r="I27" i="5" s="1"/>
  <c r="I26" i="5" s="1"/>
  <c r="I25" i="5" s="1"/>
  <c r="I24" i="5" s="1"/>
  <c r="H28" i="5"/>
  <c r="H27" i="5" s="1"/>
  <c r="H26" i="5" s="1"/>
  <c r="H25" i="5" s="1"/>
  <c r="H24" i="5" s="1"/>
  <c r="J18" i="5"/>
  <c r="J17" i="5" s="1"/>
  <c r="J16" i="5" s="1"/>
  <c r="J15" i="5" s="1"/>
  <c r="J14" i="5" s="1"/>
  <c r="I18" i="5"/>
  <c r="I17" i="5" s="1"/>
  <c r="I16" i="5" s="1"/>
  <c r="I15" i="5" s="1"/>
  <c r="I14" i="5" s="1"/>
  <c r="H18" i="5"/>
  <c r="H17" i="5" s="1"/>
  <c r="H16" i="5" s="1"/>
  <c r="H15" i="5" s="1"/>
  <c r="H14" i="5" s="1"/>
  <c r="H23" i="6" l="1"/>
  <c r="H22" i="6" s="1"/>
  <c r="G23" i="6"/>
  <c r="G22" i="6" s="1"/>
  <c r="F23" i="6"/>
  <c r="F22" i="6" s="1"/>
  <c r="H20" i="6"/>
  <c r="H19" i="6" s="1"/>
  <c r="G20" i="6"/>
  <c r="G19" i="6" s="1"/>
  <c r="F20" i="6"/>
  <c r="F19" i="6" s="1"/>
  <c r="G18" i="4"/>
  <c r="G17" i="4" s="1"/>
  <c r="F18" i="4"/>
  <c r="F17" i="4" s="1"/>
  <c r="E18" i="4"/>
  <c r="E17" i="4" s="1"/>
  <c r="H35" i="5" l="1"/>
  <c r="H91" i="6" l="1"/>
  <c r="H90" i="6" s="1"/>
  <c r="H89" i="6" s="1"/>
  <c r="H88" i="6" s="1"/>
  <c r="G91" i="6"/>
  <c r="G90" i="6" s="1"/>
  <c r="G89" i="6" s="1"/>
  <c r="G88" i="6" s="1"/>
  <c r="F91" i="6"/>
  <c r="F90" i="6" s="1"/>
  <c r="F89" i="6" s="1"/>
  <c r="F88" i="6" s="1"/>
  <c r="H86" i="6"/>
  <c r="H85" i="6" s="1"/>
  <c r="H84" i="6" s="1"/>
  <c r="H83" i="6" s="1"/>
  <c r="G86" i="6"/>
  <c r="G85" i="6" s="1"/>
  <c r="G84" i="6" s="1"/>
  <c r="G83" i="6" s="1"/>
  <c r="F86" i="6"/>
  <c r="F85" i="6" s="1"/>
  <c r="F84" i="6" s="1"/>
  <c r="F83" i="6" s="1"/>
  <c r="H81" i="6"/>
  <c r="H80" i="6" s="1"/>
  <c r="H73" i="6" s="1"/>
  <c r="F81" i="6"/>
  <c r="F80" i="6" s="1"/>
  <c r="G81" i="6"/>
  <c r="G80" i="6" s="1"/>
  <c r="H78" i="6"/>
  <c r="H77" i="6" s="1"/>
  <c r="G78" i="6"/>
  <c r="G77" i="6" s="1"/>
  <c r="F78" i="6"/>
  <c r="F77" i="6" s="1"/>
  <c r="H75" i="6"/>
  <c r="H74" i="6" s="1"/>
  <c r="G75" i="6"/>
  <c r="G74" i="6" s="1"/>
  <c r="F75" i="6"/>
  <c r="F74" i="6" s="1"/>
  <c r="H71" i="6"/>
  <c r="H70" i="6" s="1"/>
  <c r="G71" i="6"/>
  <c r="G70" i="6" s="1"/>
  <c r="F71" i="6"/>
  <c r="F70" i="6" s="1"/>
  <c r="H68" i="6"/>
  <c r="H67" i="6" s="1"/>
  <c r="G68" i="6"/>
  <c r="G67" i="6" s="1"/>
  <c r="G66" i="6" s="1"/>
  <c r="F68" i="6"/>
  <c r="F67" i="6" s="1"/>
  <c r="H64" i="6"/>
  <c r="H63" i="6" s="1"/>
  <c r="H62" i="6" s="1"/>
  <c r="G64" i="6"/>
  <c r="G63" i="6" s="1"/>
  <c r="G62" i="6" s="1"/>
  <c r="F64" i="6"/>
  <c r="F63" i="6" s="1"/>
  <c r="F62" i="6" s="1"/>
  <c r="H59" i="6"/>
  <c r="H58" i="6" s="1"/>
  <c r="H57" i="6" s="1"/>
  <c r="G59" i="6"/>
  <c r="G58" i="6" s="1"/>
  <c r="G57" i="6" s="1"/>
  <c r="F59" i="6"/>
  <c r="F58" i="6" s="1"/>
  <c r="F57" i="6" s="1"/>
  <c r="H50" i="6"/>
  <c r="H49" i="6" s="1"/>
  <c r="H48" i="6" s="1"/>
  <c r="H47" i="6" s="1"/>
  <c r="G50" i="6"/>
  <c r="G49" i="6" s="1"/>
  <c r="G48" i="6" s="1"/>
  <c r="G47" i="6" s="1"/>
  <c r="F50" i="6"/>
  <c r="F49" i="6" s="1"/>
  <c r="F48" i="6" s="1"/>
  <c r="F47" i="6" s="1"/>
  <c r="H45" i="6"/>
  <c r="G45" i="6"/>
  <c r="F45" i="6"/>
  <c r="H43" i="6"/>
  <c r="G43" i="6"/>
  <c r="F43" i="6"/>
  <c r="H35" i="6"/>
  <c r="H34" i="6" s="1"/>
  <c r="H33" i="6" s="1"/>
  <c r="G35" i="6"/>
  <c r="G34" i="6" s="1"/>
  <c r="G33" i="6" s="1"/>
  <c r="F35" i="6"/>
  <c r="F34" i="6" s="1"/>
  <c r="F33" i="6" s="1"/>
  <c r="H31" i="6"/>
  <c r="H30" i="6" s="1"/>
  <c r="H29" i="6" s="1"/>
  <c r="G31" i="6"/>
  <c r="G30" i="6" s="1"/>
  <c r="G29" i="6" s="1"/>
  <c r="F31" i="6"/>
  <c r="F30" i="6" s="1"/>
  <c r="F29" i="6" s="1"/>
  <c r="H27" i="6"/>
  <c r="H26" i="6" s="1"/>
  <c r="H25" i="6" s="1"/>
  <c r="G27" i="6"/>
  <c r="G26" i="6" s="1"/>
  <c r="G25" i="6" s="1"/>
  <c r="F27" i="6"/>
  <c r="F26" i="6" s="1"/>
  <c r="F25" i="6" s="1"/>
  <c r="F17" i="6"/>
  <c r="H17" i="6"/>
  <c r="G17" i="6"/>
  <c r="F15" i="6"/>
  <c r="H15" i="6"/>
  <c r="G15" i="6"/>
  <c r="F12" i="6"/>
  <c r="F11" i="6" s="1"/>
  <c r="H12" i="6"/>
  <c r="H11" i="6" s="1"/>
  <c r="G12" i="6"/>
  <c r="G11" i="6" s="1"/>
  <c r="I95" i="5"/>
  <c r="I94" i="5" s="1"/>
  <c r="J95" i="5"/>
  <c r="J94" i="5" s="1"/>
  <c r="H95" i="5"/>
  <c r="H94" i="5" s="1"/>
  <c r="I92" i="5"/>
  <c r="I91" i="5" s="1"/>
  <c r="J92" i="5"/>
  <c r="J91" i="5" s="1"/>
  <c r="H92" i="5"/>
  <c r="H91" i="5" s="1"/>
  <c r="I87" i="5"/>
  <c r="I86" i="5" s="1"/>
  <c r="I85" i="5" s="1"/>
  <c r="J87" i="5"/>
  <c r="J86" i="5" s="1"/>
  <c r="J85" i="5" s="1"/>
  <c r="H87" i="5"/>
  <c r="H86" i="5" s="1"/>
  <c r="H85" i="5" s="1"/>
  <c r="I99" i="5"/>
  <c r="I98" i="5" s="1"/>
  <c r="I97" i="5" s="1"/>
  <c r="J99" i="5"/>
  <c r="J98" i="5" s="1"/>
  <c r="J97" i="5" s="1"/>
  <c r="H99" i="5"/>
  <c r="H98" i="5" s="1"/>
  <c r="H97" i="5" s="1"/>
  <c r="I90" i="5"/>
  <c r="I89" i="5" s="1"/>
  <c r="I88" i="5" s="1"/>
  <c r="J90" i="5"/>
  <c r="J89" i="5" s="1"/>
  <c r="J88" i="5" s="1"/>
  <c r="H90" i="5"/>
  <c r="H89" i="5" s="1"/>
  <c r="H88" i="5" s="1"/>
  <c r="J102" i="5"/>
  <c r="J101" i="5" s="1"/>
  <c r="J100" i="5" s="1"/>
  <c r="I102" i="5"/>
  <c r="I101" i="5" s="1"/>
  <c r="I100" i="5" s="1"/>
  <c r="H102" i="5"/>
  <c r="H101" i="5" s="1"/>
  <c r="H100" i="5" s="1"/>
  <c r="I82" i="5"/>
  <c r="I81" i="5" s="1"/>
  <c r="I80" i="5" s="1"/>
  <c r="I79" i="5" s="1"/>
  <c r="I78" i="5" s="1"/>
  <c r="I77" i="5" s="1"/>
  <c r="J82" i="5"/>
  <c r="J81" i="5" s="1"/>
  <c r="J80" i="5" s="1"/>
  <c r="J79" i="5" s="1"/>
  <c r="J78" i="5" s="1"/>
  <c r="J77" i="5" s="1"/>
  <c r="H82" i="5"/>
  <c r="H81" i="5" s="1"/>
  <c r="H80" i="5" s="1"/>
  <c r="H79" i="5" s="1"/>
  <c r="H78" i="5" s="1"/>
  <c r="H77" i="5" s="1"/>
  <c r="I61" i="5"/>
  <c r="I60" i="5" s="1"/>
  <c r="I59" i="5" s="1"/>
  <c r="I58" i="5" s="1"/>
  <c r="I57" i="5" s="1"/>
  <c r="J61" i="5"/>
  <c r="J60" i="5" s="1"/>
  <c r="J59" i="5" s="1"/>
  <c r="J58" i="5" s="1"/>
  <c r="J57" i="5" s="1"/>
  <c r="H61" i="5"/>
  <c r="H60" i="5" s="1"/>
  <c r="H59" i="5" s="1"/>
  <c r="H58" i="5" s="1"/>
  <c r="H57" i="5" s="1"/>
  <c r="I56" i="5"/>
  <c r="I55" i="5" s="1"/>
  <c r="I54" i="5" s="1"/>
  <c r="I53" i="5" s="1"/>
  <c r="I52" i="5" s="1"/>
  <c r="J56" i="5"/>
  <c r="J55" i="5" s="1"/>
  <c r="J54" i="5" s="1"/>
  <c r="J53" i="5" s="1"/>
  <c r="J52" i="5" s="1"/>
  <c r="H56" i="5"/>
  <c r="H55" i="5" s="1"/>
  <c r="H54" i="5" s="1"/>
  <c r="H53" i="5" s="1"/>
  <c r="H52" i="5" s="1"/>
  <c r="I42" i="5"/>
  <c r="I41" i="5" s="1"/>
  <c r="J42" i="5"/>
  <c r="J41" i="5" s="1"/>
  <c r="H42" i="5"/>
  <c r="H41" i="5" s="1"/>
  <c r="I40" i="5"/>
  <c r="I39" i="5" s="1"/>
  <c r="I38" i="5" s="1"/>
  <c r="I37" i="5" s="1"/>
  <c r="I36" i="5" s="1"/>
  <c r="J40" i="5"/>
  <c r="J39" i="5" s="1"/>
  <c r="J38" i="5" s="1"/>
  <c r="J37" i="5" s="1"/>
  <c r="J36" i="5" s="1"/>
  <c r="H40" i="5"/>
  <c r="H39" i="5" s="1"/>
  <c r="H38" i="5" s="1"/>
  <c r="H37" i="5" s="1"/>
  <c r="H36" i="5" s="1"/>
  <c r="F73" i="6" l="1"/>
  <c r="G73" i="6"/>
  <c r="J84" i="5"/>
  <c r="J83" i="5" s="1"/>
  <c r="I84" i="5"/>
  <c r="I83" i="5" s="1"/>
  <c r="H84" i="5"/>
  <c r="H83" i="5" s="1"/>
  <c r="F66" i="6"/>
  <c r="G14" i="6"/>
  <c r="G10" i="6" s="1"/>
  <c r="G9" i="6" s="1"/>
  <c r="H66" i="6"/>
  <c r="F14" i="6"/>
  <c r="F10" i="6" s="1"/>
  <c r="H14" i="6"/>
  <c r="H10" i="6" s="1"/>
  <c r="G42" i="6"/>
  <c r="G41" i="6" s="1"/>
  <c r="G40" i="6" s="1"/>
  <c r="F42" i="6"/>
  <c r="F41" i="6" s="1"/>
  <c r="F40" i="6" s="1"/>
  <c r="H42" i="6"/>
  <c r="H41" i="6" s="1"/>
  <c r="H40" i="6" s="1"/>
  <c r="I35" i="5"/>
  <c r="I34" i="5" s="1"/>
  <c r="J35" i="5"/>
  <c r="J34" i="5" s="1"/>
  <c r="H34" i="5"/>
  <c r="I11" i="5"/>
  <c r="I10" i="5" s="1"/>
  <c r="J11" i="5"/>
  <c r="J10" i="5" s="1"/>
  <c r="I13" i="5"/>
  <c r="I12" i="5" s="1"/>
  <c r="J13" i="5"/>
  <c r="J12" i="5" s="1"/>
  <c r="I23" i="5"/>
  <c r="I22" i="5" s="1"/>
  <c r="I21" i="5" s="1"/>
  <c r="I20" i="5" s="1"/>
  <c r="I19" i="5" s="1"/>
  <c r="J23" i="5"/>
  <c r="J22" i="5" s="1"/>
  <c r="J21" i="5" s="1"/>
  <c r="J20" i="5" s="1"/>
  <c r="J19" i="5" s="1"/>
  <c r="H23" i="5"/>
  <c r="H22" i="5" s="1"/>
  <c r="H21" i="5" s="1"/>
  <c r="H20" i="5" s="1"/>
  <c r="H19" i="5" s="1"/>
  <c r="J66" i="5"/>
  <c r="J65" i="5" s="1"/>
  <c r="J64" i="5" s="1"/>
  <c r="J63" i="5" s="1"/>
  <c r="J62" i="5" s="1"/>
  <c r="J51" i="5" s="1"/>
  <c r="I66" i="5"/>
  <c r="I65" i="5" s="1"/>
  <c r="I64" i="5" s="1"/>
  <c r="I63" i="5" s="1"/>
  <c r="I62" i="5" s="1"/>
  <c r="I51" i="5" s="1"/>
  <c r="F89" i="4"/>
  <c r="F88" i="4" s="1"/>
  <c r="F87" i="4" s="1"/>
  <c r="F86" i="4" s="1"/>
  <c r="G89" i="4"/>
  <c r="G88" i="4" s="1"/>
  <c r="G87" i="4" s="1"/>
  <c r="G86" i="4" s="1"/>
  <c r="E89" i="4"/>
  <c r="E88" i="4" s="1"/>
  <c r="E87" i="4" s="1"/>
  <c r="E86" i="4" s="1"/>
  <c r="F84" i="4"/>
  <c r="F83" i="4" s="1"/>
  <c r="F82" i="4" s="1"/>
  <c r="F81" i="4" s="1"/>
  <c r="G84" i="4"/>
  <c r="G83" i="4" s="1"/>
  <c r="G82" i="4" s="1"/>
  <c r="G81" i="4" s="1"/>
  <c r="E84" i="4"/>
  <c r="E83" i="4" s="1"/>
  <c r="E82" i="4" s="1"/>
  <c r="E81" i="4" s="1"/>
  <c r="G79" i="4"/>
  <c r="G78" i="4" s="1"/>
  <c r="F75" i="4"/>
  <c r="G75" i="4"/>
  <c r="E75" i="4"/>
  <c r="F73" i="4"/>
  <c r="F72" i="4" s="1"/>
  <c r="G73" i="4"/>
  <c r="G72" i="4" s="1"/>
  <c r="E73" i="4"/>
  <c r="E72" i="4" s="1"/>
  <c r="F69" i="4"/>
  <c r="F68" i="4" s="1"/>
  <c r="G69" i="4"/>
  <c r="G68" i="4" s="1"/>
  <c r="E69" i="4"/>
  <c r="E68" i="4" s="1"/>
  <c r="F66" i="4"/>
  <c r="F65" i="4" s="1"/>
  <c r="G66" i="4"/>
  <c r="G65" i="4" s="1"/>
  <c r="E66" i="4"/>
  <c r="E65" i="4" s="1"/>
  <c r="F62" i="4"/>
  <c r="F61" i="4" s="1"/>
  <c r="F60" i="4" s="1"/>
  <c r="G62" i="4"/>
  <c r="G61" i="4" s="1"/>
  <c r="G60" i="4" s="1"/>
  <c r="E62" i="4"/>
  <c r="E61" i="4" s="1"/>
  <c r="E60" i="4" s="1"/>
  <c r="F57" i="4"/>
  <c r="F56" i="4" s="1"/>
  <c r="F55" i="4" s="1"/>
  <c r="G57" i="4"/>
  <c r="G56" i="4" s="1"/>
  <c r="G55" i="4" s="1"/>
  <c r="E57" i="4"/>
  <c r="E56" i="4" s="1"/>
  <c r="E55" i="4" s="1"/>
  <c r="G71" i="4" l="1"/>
  <c r="G64" i="4"/>
  <c r="E64" i="4"/>
  <c r="F64" i="4"/>
  <c r="J9" i="5"/>
  <c r="I9" i="5"/>
  <c r="H61" i="6"/>
  <c r="F61" i="6"/>
  <c r="F9" i="6"/>
  <c r="F93" i="6" s="1"/>
  <c r="H9" i="6"/>
  <c r="G61" i="6"/>
  <c r="G93" i="6" s="1"/>
  <c r="F79" i="4"/>
  <c r="F78" i="4" s="1"/>
  <c r="F71" i="4" s="1"/>
  <c r="E79" i="4"/>
  <c r="E78" i="4" s="1"/>
  <c r="E71" i="4" s="1"/>
  <c r="H66" i="5"/>
  <c r="H65" i="5" s="1"/>
  <c r="H64" i="5" s="1"/>
  <c r="H63" i="5" s="1"/>
  <c r="H62" i="5" s="1"/>
  <c r="H51" i="5" s="1"/>
  <c r="F48" i="4"/>
  <c r="F47" i="4" s="1"/>
  <c r="F46" i="4" s="1"/>
  <c r="F45" i="4" s="1"/>
  <c r="G48" i="4"/>
  <c r="G47" i="4" s="1"/>
  <c r="G46" i="4" s="1"/>
  <c r="G45" i="4" s="1"/>
  <c r="E48" i="4"/>
  <c r="E47" i="4" s="1"/>
  <c r="E46" i="4" s="1"/>
  <c r="E45" i="4" s="1"/>
  <c r="F43" i="4"/>
  <c r="G43" i="4"/>
  <c r="E43" i="4"/>
  <c r="F33" i="4"/>
  <c r="F32" i="4" s="1"/>
  <c r="G33" i="4"/>
  <c r="G32" i="4" s="1"/>
  <c r="E33" i="4"/>
  <c r="E32" i="4" s="1"/>
  <c r="H93" i="6" l="1"/>
  <c r="H8" i="6" s="1"/>
  <c r="F8" i="6"/>
  <c r="J8" i="5"/>
  <c r="J7" i="5" s="1"/>
  <c r="J6" i="5" s="1"/>
  <c r="I8" i="5"/>
  <c r="I7" i="5" s="1"/>
  <c r="I6" i="5" s="1"/>
  <c r="G8" i="6"/>
  <c r="F59" i="4"/>
  <c r="G41" i="4"/>
  <c r="G40" i="4" s="1"/>
  <c r="G39" i="4" s="1"/>
  <c r="G38" i="4" s="1"/>
  <c r="J33" i="5"/>
  <c r="J32" i="5" s="1"/>
  <c r="J31" i="5" s="1"/>
  <c r="J30" i="5" s="1"/>
  <c r="J29" i="5" s="1"/>
  <c r="F41" i="4"/>
  <c r="F40" i="4" s="1"/>
  <c r="F39" i="4" s="1"/>
  <c r="F38" i="4" s="1"/>
  <c r="I33" i="5"/>
  <c r="I32" i="5" s="1"/>
  <c r="I31" i="5" s="1"/>
  <c r="I30" i="5" s="1"/>
  <c r="I29" i="5" s="1"/>
  <c r="E41" i="4"/>
  <c r="E40" i="4" s="1"/>
  <c r="E39" i="4" s="1"/>
  <c r="E38" i="4" s="1"/>
  <c r="H33" i="5"/>
  <c r="H32" i="5" s="1"/>
  <c r="H31" i="5" s="1"/>
  <c r="H30" i="5" s="1"/>
  <c r="H29" i="5" s="1"/>
  <c r="G59" i="4"/>
  <c r="E59" i="4"/>
  <c r="J103" i="5" l="1"/>
  <c r="I103" i="5"/>
  <c r="F29" i="4"/>
  <c r="F28" i="4" s="1"/>
  <c r="F27" i="4" s="1"/>
  <c r="G29" i="4"/>
  <c r="G28" i="4" s="1"/>
  <c r="G27" i="4" s="1"/>
  <c r="E29" i="4"/>
  <c r="E28" i="4" s="1"/>
  <c r="E27" i="4" s="1"/>
  <c r="F25" i="4"/>
  <c r="F24" i="4" s="1"/>
  <c r="F23" i="4" s="1"/>
  <c r="G25" i="4"/>
  <c r="G24" i="4" s="1"/>
  <c r="G23" i="4" s="1"/>
  <c r="E25" i="4"/>
  <c r="E24" i="4" s="1"/>
  <c r="E23" i="4" s="1"/>
  <c r="F21" i="4" l="1"/>
  <c r="F20" i="4" s="1"/>
  <c r="G21" i="4"/>
  <c r="G20" i="4" s="1"/>
  <c r="E21" i="4"/>
  <c r="E20" i="4" s="1"/>
  <c r="F15" i="4"/>
  <c r="G15" i="4"/>
  <c r="F13" i="4"/>
  <c r="G13" i="4"/>
  <c r="F10" i="4"/>
  <c r="F9" i="4" s="1"/>
  <c r="G10" i="4"/>
  <c r="G9" i="4" s="1"/>
  <c r="G12" i="4" l="1"/>
  <c r="G8" i="4" s="1"/>
  <c r="G7" i="4" s="1"/>
  <c r="F12" i="4"/>
  <c r="F8" i="4" s="1"/>
  <c r="F7" i="4" s="1"/>
  <c r="E15" i="4"/>
  <c r="H13" i="5"/>
  <c r="H12" i="5" s="1"/>
  <c r="E13" i="4"/>
  <c r="H11" i="5"/>
  <c r="H10" i="5" s="1"/>
  <c r="E10" i="4"/>
  <c r="E9" i="4" s="1"/>
  <c r="D29" i="2"/>
  <c r="D28" i="2" s="1"/>
  <c r="D27" i="2" s="1"/>
  <c r="E29" i="2"/>
  <c r="E28" i="2" s="1"/>
  <c r="F29" i="2"/>
  <c r="F28" i="2" s="1"/>
  <c r="F27" i="2" s="1"/>
  <c r="C29" i="2"/>
  <c r="C28" i="2" s="1"/>
  <c r="C27" i="2" s="1"/>
  <c r="F22" i="2"/>
  <c r="F21" i="2" s="1"/>
  <c r="F25" i="2"/>
  <c r="F24" i="2" s="1"/>
  <c r="D22" i="2"/>
  <c r="D21" i="2" s="1"/>
  <c r="D20" i="2" s="1"/>
  <c r="E22" i="2"/>
  <c r="E21" i="2" s="1"/>
  <c r="E25" i="2"/>
  <c r="E24" i="2" s="1"/>
  <c r="C25" i="2"/>
  <c r="C24" i="2" s="1"/>
  <c r="C22" i="2"/>
  <c r="C21" i="2" s="1"/>
  <c r="D18" i="2"/>
  <c r="D17" i="2" s="1"/>
  <c r="E18" i="2"/>
  <c r="E17" i="2" s="1"/>
  <c r="F18" i="2"/>
  <c r="F17" i="2" s="1"/>
  <c r="C18" i="2"/>
  <c r="C17" i="2" s="1"/>
  <c r="D14" i="2"/>
  <c r="E14" i="2"/>
  <c r="F14" i="2"/>
  <c r="D12" i="2"/>
  <c r="E12" i="2"/>
  <c r="F12" i="2"/>
  <c r="C12" i="2"/>
  <c r="C14" i="2"/>
  <c r="E14" i="8" l="1"/>
  <c r="E13" i="8" s="1"/>
  <c r="E12" i="8" s="1"/>
  <c r="F91" i="4"/>
  <c r="F14" i="8"/>
  <c r="F13" i="8" s="1"/>
  <c r="F12" i="8" s="1"/>
  <c r="G91" i="4"/>
  <c r="E11" i="2"/>
  <c r="E10" i="2" s="1"/>
  <c r="E12" i="4"/>
  <c r="E8" i="4" s="1"/>
  <c r="E7" i="4" s="1"/>
  <c r="H9" i="5"/>
  <c r="D16" i="2"/>
  <c r="C11" i="2"/>
  <c r="C10" i="2" s="1"/>
  <c r="F11" i="2"/>
  <c r="F10" i="2" s="1"/>
  <c r="E27" i="2"/>
  <c r="E20" i="2"/>
  <c r="E16" i="2" s="1"/>
  <c r="F20" i="2"/>
  <c r="F16" i="2" s="1"/>
  <c r="C20" i="2"/>
  <c r="C16" i="2" s="1"/>
  <c r="D11" i="2"/>
  <c r="D10" i="2" s="1"/>
  <c r="D37" i="2"/>
  <c r="D36" i="2" s="1"/>
  <c r="F37" i="2"/>
  <c r="F36" i="2" s="1"/>
  <c r="E37" i="2"/>
  <c r="E36" i="2" s="1"/>
  <c r="C37" i="2"/>
  <c r="C36" i="2" s="1"/>
  <c r="D34" i="2"/>
  <c r="D33" i="2" s="1"/>
  <c r="E34" i="2"/>
  <c r="E33" i="2" s="1"/>
  <c r="F34" i="2"/>
  <c r="F33" i="2" s="1"/>
  <c r="C34" i="2"/>
  <c r="C33" i="2" s="1"/>
  <c r="D14" i="8" l="1"/>
  <c r="D13" i="8" s="1"/>
  <c r="D12" i="8" s="1"/>
  <c r="E91" i="4"/>
  <c r="F32" i="2"/>
  <c r="E32" i="2"/>
  <c r="C32" i="2"/>
  <c r="F31" i="2"/>
  <c r="E31" i="2"/>
  <c r="C9" i="2"/>
  <c r="E9" i="2"/>
  <c r="F9" i="2"/>
  <c r="D9" i="2"/>
  <c r="H8" i="5"/>
  <c r="H7" i="5" s="1"/>
  <c r="H6" i="5" s="1"/>
  <c r="C31" i="2"/>
  <c r="D32" i="2"/>
  <c r="D31" i="2" s="1"/>
  <c r="D7" i="2" l="1"/>
  <c r="H103" i="5"/>
  <c r="C7" i="2"/>
  <c r="D10" i="8" s="1"/>
  <c r="D9" i="8" s="1"/>
  <c r="D8" i="8" s="1"/>
  <c r="D7" i="8" s="1"/>
  <c r="F7" i="2"/>
  <c r="F10" i="8" s="1"/>
  <c r="F9" i="8" s="1"/>
  <c r="F8" i="8" s="1"/>
  <c r="F7" i="8" s="1"/>
  <c r="E7" i="2"/>
  <c r="E10" i="8" s="1"/>
  <c r="E9" i="8" s="1"/>
  <c r="E8" i="8" s="1"/>
  <c r="E7" i="8" s="1"/>
</calcChain>
</file>

<file path=xl/sharedStrings.xml><?xml version="1.0" encoding="utf-8"?>
<sst xmlns="http://schemas.openxmlformats.org/spreadsheetml/2006/main" count="1312" uniqueCount="338">
  <si>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</si>
  <si>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</si>
  <si>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</si>
  <si>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</si>
  <si>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x</t>
  </si>
  <si>
    <t>в том числе: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</si>
  <si>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</si>
  <si>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</si>
  <si>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</si>
  <si>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</si>
  <si>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</si>
  <si>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2021 год</t>
  </si>
  <si>
    <t>рублей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</si>
  <si>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</si>
  <si>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</si>
  <si>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</si>
  <si>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Налог на доходы физических лиц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</si>
  <si>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</si>
  <si>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</si>
  <si>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</si>
  <si>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</si>
  <si>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</si>
  <si>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</si>
  <si>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</si>
  <si>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</si>
  <si>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</si>
  <si>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</si>
  <si>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</si>
  <si>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</si>
  <si>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</si>
  <si>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</si>
  <si>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</si>
  <si>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</si>
  <si>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</si>
  <si>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</si>
  <si>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</si>
  <si>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</si>
  <si>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</si>
  <si>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</si>
  <si>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1 00 00000 00 0000 000</t>
  </si>
  <si>
    <t>1 01 00000 00 0000 000</t>
  </si>
  <si>
    <t>1 01 02000 01 0000 110</t>
  </si>
  <si>
    <t>1 01 02010 01 0000 110</t>
  </si>
  <si>
    <t>1 01 02010 01 1000 110</t>
  </si>
  <si>
    <t>1 01 02030 01 0000 110</t>
  </si>
  <si>
    <t>1 01 02030 01 1000 110</t>
  </si>
  <si>
    <t>1 06 00000 00 0000 000</t>
  </si>
  <si>
    <t>1 06 01000 00 0000 110</t>
  </si>
  <si>
    <t>1 06 01030 10 0000 110</t>
  </si>
  <si>
    <t>1 06 01030 10 1000 110</t>
  </si>
  <si>
    <t>1 06 06000 00 0000 110</t>
  </si>
  <si>
    <t>1 06 06030 00 0000 110</t>
  </si>
  <si>
    <t>1 06 06033 10 0000 110</t>
  </si>
  <si>
    <t>1 06 06033 10 1000 110</t>
  </si>
  <si>
    <t>1 06 06040 00 0000 110</t>
  </si>
  <si>
    <t>1 06 06043 10 0000 110</t>
  </si>
  <si>
    <t>1 06 06043 10 1000 110</t>
  </si>
  <si>
    <t>1 11 00000 00 0000 000</t>
  </si>
  <si>
    <t>1 11 05000 00 0000 120</t>
  </si>
  <si>
    <t>1 11 05025 10 0000 120</t>
  </si>
  <si>
    <t>1 11 05030 00 0000 120</t>
  </si>
  <si>
    <t>1 11 05035 10 0000 120</t>
  </si>
  <si>
    <t>1 11 09045 10 0000 120</t>
  </si>
  <si>
    <t>1 13 02995 10 0000 130</t>
  </si>
  <si>
    <t>1 14 02053 10 0000 410</t>
  </si>
  <si>
    <t>1 14 02053 10 0000 440</t>
  </si>
  <si>
    <t>2 00 00000 00 0000 000</t>
  </si>
  <si>
    <t>2 02 00000 00 0000 000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</si>
  <si>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</si>
  <si>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</si>
  <si>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</si>
  <si>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</si>
  <si>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</si>
  <si>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</si>
  <si>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Налог на имущество физических лиц</t>
  </si>
  <si>
    <t>3</t>
  </si>
  <si>
    <t>НАЛОГИ НА ИМУЩЕСТВО</t>
  </si>
  <si>
    <t>НАЛОГИ НА ПРИБЫЛЬ, ДОХОДЫ</t>
  </si>
  <si>
    <t>НАЛОГОВЫЕ И НЕНАЛОГОВЫЕ ДОХОДЫ</t>
  </si>
  <si>
    <t>Код бюджетной классификации Российской Федерации</t>
  </si>
  <si>
    <t>доходов бюджета поселения</t>
  </si>
  <si>
    <t>Федеральная налоговая служба</t>
  </si>
  <si>
    <t>Налог на доходы физических лиц &lt;1&gt;</t>
  </si>
  <si>
    <t>1 05 03000 01 0000 110</t>
  </si>
  <si>
    <t>Единый сельскохозяйственный налог&lt;1&gt;</t>
  </si>
  <si>
    <t>Налог на имущество физических лиц&lt;1&gt;</t>
  </si>
  <si>
    <t>Земельный налог&lt;1&gt;</t>
  </si>
  <si>
    <t>1 09 04053 10 0000 110</t>
  </si>
  <si>
    <t xml:space="preserve">Земельный налог (по обязательствам, возникшим до 1 января 2006 года), мобилизуемый на территориях поселений </t>
  </si>
  <si>
    <t>Государственная пошлина за совершение нотариальных действий  должностными лицами  органов  местного самоуправления , уполномоченными в соответствии с законадательными  актами Российской Федерации на совершение нотариальных действий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</si>
  <si>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</si>
  <si>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</si>
  <si>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1 13 01995 10 0000 130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</si>
  <si>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</si>
  <si>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</si>
  <si>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</si>
  <si>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</si>
  <si>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</si>
  <si>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</si>
  <si>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</si>
  <si>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</si>
  <si>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</si>
  <si>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</si>
  <si>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</si>
  <si>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</si>
  <si>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</si>
  <si>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</si>
  <si>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</si>
  <si>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</si>
  <si>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</si>
  <si>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</si>
  <si>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</si>
  <si>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</si>
  <si>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</si>
  <si>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</si>
  <si>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</si>
  <si>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субъектов Российской Федерации</t>
  </si>
  <si>
    <t>2 07 05030 10 0000 180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</si>
  <si>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</si>
  <si>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</si>
  <si>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</si>
  <si>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</si>
  <si>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&lt;1&gt; Администрирование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 бюджет поселения.</t>
  </si>
  <si>
    <t>Наименование показателя</t>
  </si>
  <si>
    <t>ВР</t>
  </si>
  <si>
    <t>00 0 00 00000</t>
  </si>
  <si>
    <t>000</t>
  </si>
  <si>
    <t>01</t>
  </si>
  <si>
    <t>04</t>
  </si>
  <si>
    <t>Руководство и управление в сфере установленных функций органов местного самоуправления</t>
  </si>
  <si>
    <t>01 0 01 80040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</si>
  <si>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</si>
  <si>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</si>
  <si>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</si>
  <si>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</si>
  <si>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</si>
  <si>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</si>
  <si>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</si>
  <si>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</si>
  <si>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</si>
  <si>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</si>
  <si>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</si>
  <si>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</si>
  <si>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Обеспечение деятельности финансовых, налоговых и таможенных органов и органов финансового (финансово-бюджетного) надзора 
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</si>
  <si>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</si>
  <si>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</si>
  <si>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</si>
  <si>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</si>
  <si>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</si>
  <si>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540</t>
  </si>
  <si>
    <t xml:space="preserve">Резервные фонды </t>
  </si>
  <si>
    <t>Резервный фонд местной администрации</t>
  </si>
  <si>
    <t>70 0 00 83030</t>
  </si>
  <si>
    <t>Резервные средства</t>
  </si>
  <si>
    <t>870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</si>
  <si>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</si>
  <si>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</si>
  <si>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Мобилизационная  и вневойсковая подготовка</t>
  </si>
  <si>
    <t>03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</si>
  <si>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</si>
  <si>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Дорожное хозяйство (дорожные фонды)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</si>
  <si>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</si>
  <si>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05</t>
  </si>
  <si>
    <t>Жилищное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</si>
  <si>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</si>
  <si>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 xml:space="preserve"> 70 0 00 83760</t>
  </si>
  <si>
    <t>Коммунальное хозяйство</t>
  </si>
  <si>
    <t>Мероприятия в сфере коммунального хазяйства</t>
  </si>
  <si>
    <t xml:space="preserve"> 70 0 00 81740</t>
  </si>
  <si>
    <t>Уплата налогов, сборов и иных обязательных платежей</t>
  </si>
  <si>
    <t>Благоустройство</t>
  </si>
  <si>
    <t>Организация и обеспечение освещения улиц</t>
  </si>
  <si>
    <t>Организация и содержание мест захоронения (кладбищ)</t>
  </si>
  <si>
    <t>08</t>
  </si>
  <si>
    <t xml:space="preserve">Культура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</si>
  <si>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</si>
  <si>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 xml:space="preserve"> 03 0 01 84260</t>
  </si>
  <si>
    <t>Пенсионное обеспечение</t>
  </si>
  <si>
    <t>Выплата муниципальных пенсий (доплата к муниципальным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</si>
  <si>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</si>
  <si>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</si>
  <si>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</si>
  <si>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</si>
  <si>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Условно утвержденные расходы</t>
  </si>
  <si>
    <t>Всего расходов</t>
  </si>
  <si>
    <t>Раздел, подраздел</t>
  </si>
  <si>
    <t xml:space="preserve">Целевая статья  </t>
  </si>
  <si>
    <t xml:space="preserve">Вид расхода  </t>
  </si>
  <si>
    <t>0100</t>
  </si>
  <si>
    <t xml:space="preserve">К  О  Д  Ы                                                                          функциональной классификации расходов бюджетов Российской Федерации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</si>
  <si>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</si>
  <si>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</si>
  <si>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</si>
  <si>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0106</t>
  </si>
  <si>
    <t>0111</t>
  </si>
  <si>
    <t>0113</t>
  </si>
  <si>
    <t>0200</t>
  </si>
  <si>
    <t>0203</t>
  </si>
  <si>
    <t>0300</t>
  </si>
  <si>
    <t>0400</t>
  </si>
  <si>
    <t>0409</t>
  </si>
  <si>
    <t>0500</t>
  </si>
  <si>
    <t>0501</t>
  </si>
  <si>
    <t>0502</t>
  </si>
  <si>
    <t>0503</t>
  </si>
  <si>
    <t xml:space="preserve">Мероприятия по благоустройству </t>
  </si>
  <si>
    <t>0800</t>
  </si>
  <si>
    <t>0801</t>
  </si>
  <si>
    <t>1000</t>
  </si>
  <si>
    <t>1001</t>
  </si>
  <si>
    <t>900</t>
  </si>
  <si>
    <t>990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</si>
  <si>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</si>
  <si>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</si>
  <si>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</si>
  <si>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</si>
  <si>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</si>
  <si>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</si>
  <si>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Наименование</t>
  </si>
  <si>
    <t>ОМ</t>
  </si>
  <si>
    <t>ГРБС</t>
  </si>
  <si>
    <t>НР</t>
  </si>
  <si>
    <t>МП</t>
  </si>
  <si>
    <t>ППМП</t>
  </si>
  <si>
    <t>0</t>
  </si>
  <si>
    <t>Выплаты муниципальных пенсий (доплат к государственным пенсиям)</t>
  </si>
  <si>
    <t>09</t>
  </si>
  <si>
    <t>02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</si>
  <si>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</si>
  <si>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</si>
  <si>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Непрограммная деятельность</t>
  </si>
  <si>
    <t>00</t>
  </si>
  <si>
    <t>ИТОГО:</t>
  </si>
  <si>
    <t>1</t>
  </si>
  <si>
    <t>2</t>
  </si>
  <si>
    <t>4</t>
  </si>
  <si>
    <t>5</t>
  </si>
  <si>
    <t>6</t>
  </si>
  <si>
    <t>0000</t>
  </si>
  <si>
    <t>администратора доходов</t>
  </si>
  <si>
    <t>Наименование доходов бюджета поселения</t>
  </si>
  <si>
    <t>2 02 15001 10 0000 150</t>
  </si>
  <si>
    <t xml:space="preserve"> 2 02 15002 10 0000 150</t>
  </si>
  <si>
    <t>2 02 19999 10 0000 150</t>
  </si>
  <si>
    <t>2 02 29999 10 0000 150</t>
  </si>
  <si>
    <t>2 02 30024 10 0000 150</t>
  </si>
  <si>
    <t xml:space="preserve"> 2 02 40014 10 0000 150</t>
  </si>
  <si>
    <t> 2 02 49999 10 0000 150</t>
  </si>
  <si>
    <t>2 02 90024 10 0000 150</t>
  </si>
  <si>
    <t>2 19 60010 10 0000 150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</si>
  <si>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</si>
  <si>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</si>
  <si>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</si>
  <si>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</si>
  <si>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</si>
  <si>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</si>
  <si>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</si>
  <si>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</si>
  <si>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</si>
  <si>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</si>
  <si>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</si>
  <si>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</si>
  <si>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</si>
  <si>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205 01 00 00 00 00 0000 000</t>
  </si>
  <si>
    <t>205 01 05 00 00 00 0000 500</t>
  </si>
  <si>
    <t>205 01 05 02 00 00 0000 500</t>
  </si>
  <si>
    <t>205 01 05 02 01 00 0000 510</t>
  </si>
  <si>
    <t>205 01 05 02 01 10 0000 510</t>
  </si>
  <si>
    <t>205 01 05 00 00 00 0000 600</t>
  </si>
  <si>
    <t>205 01 05 02 00 00 0000 600</t>
  </si>
  <si>
    <t>205 01 05 02 01 00 0000 610</t>
  </si>
  <si>
    <t>205 01 05 02 01 10 0000 610</t>
  </si>
  <si>
    <t>главного администратора источников финансирования дефицита бюджета поселения</t>
  </si>
  <si>
    <t>источников финансирования дефицита бюджета поселения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</si>
  <si>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</si>
  <si>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</si>
  <si>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</si>
  <si>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</si>
  <si>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Журиничская сельская администрация</t>
  </si>
  <si>
    <t>Обеспечение деятельности главы Журиничской сельской администрации</t>
  </si>
  <si>
    <t>Защита населения и территории от чрезвычайных ситуаций природного и техногенного характера,гражданская оборона</t>
  </si>
  <si>
    <t>0309</t>
  </si>
  <si>
    <t>Организация и осуществление мероприятий по территориальной обороне и гражданской обороне, защита населения и территории мунципального образования от чрезвычайных ситуаций природного  техногенного характера</t>
  </si>
  <si>
    <t>70 00 0 81110</t>
  </si>
  <si>
    <t>940</t>
  </si>
  <si>
    <t>01 0 08 80020</t>
  </si>
  <si>
    <t>01 0 02 80070</t>
  </si>
  <si>
    <t>Информационное обеспечение деятельности органов местного самоуправления</t>
  </si>
  <si>
    <t>01 0 03 81410</t>
  </si>
  <si>
    <t>Членские взносы некоммерческим организациям</t>
  </si>
  <si>
    <t>01 0 04 84210</t>
  </si>
  <si>
    <t>01 0 05 51180</t>
  </si>
  <si>
    <t>Осуществление полномочий городскими и сельскими поселениями по первичному воинскому учету на территориях, где отсутствуют военные комиссариаты</t>
  </si>
  <si>
    <t>02 0 04 83360</t>
  </si>
  <si>
    <t xml:space="preserve"> 02 0 01 81690</t>
  </si>
  <si>
    <t xml:space="preserve"> 02 0 02 81710</t>
  </si>
  <si>
    <t xml:space="preserve"> 02 0 03 81730</t>
  </si>
  <si>
    <t xml:space="preserve"> 01 0 06 82450</t>
  </si>
  <si>
    <t>Мобилизационная подготовка экономики</t>
  </si>
  <si>
    <t>Уплата налогов и иных платежей</t>
  </si>
  <si>
    <t>Организация и обеспечение освещения  улиц</t>
  </si>
  <si>
    <t>Прочие мероприятия по благоустройству</t>
  </si>
  <si>
    <t>2 02 25299 10 0000 150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</si>
  <si>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</si>
  <si>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 год</t>
  </si>
  <si>
    <t>Благоустройство территории Журиничского сельского поселения на 2020-2022 годы</t>
  </si>
  <si>
    <t>Организация деятельности  Журиничской сельской администрации» (2020 – 2022 годы)</t>
  </si>
  <si>
    <t>Развитие культуры, физической культуры, спорта и организация праздничных мероприятий, на территории муниципального образования «Журиничское сельское поселение» (2020 - 2022 годы)</t>
  </si>
  <si>
    <t>Обустройство и восстановление воинских захоронений, находящихся в государственной собственности</t>
  </si>
  <si>
    <t xml:space="preserve"> 0200 58 3730</t>
  </si>
  <si>
    <t>0200 58 3730</t>
  </si>
  <si>
    <t>Доходы бюджета Журиничского сельского поселения Брянского муниципального района Брянской области на 2021 год и на плановый период 2022 и 2023 годов</t>
  </si>
  <si>
    <t>Перечень главных администраторов  доходов бюджета Журиничского сельского поселения Брянского муниципального района Брянской области</t>
  </si>
  <si>
    <t xml:space="preserve">Перечень главных администраторов доходов
бюджета Журиничского сельского поселения Брянского муниципального района Брянской области - органов государственной власти Российской Федерации
</t>
  </si>
  <si>
    <t>Перечень главных администраторов источников финансирования дефицита                                                                                                         бюджета Журиничского сельского поселения Брянского муниципального района Брянской области</t>
  </si>
  <si>
    <t>Наименование главного администратора источников финансирования дефицита бюджета Журиничского сельского поселения Брянского муниципального района Брянской области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</si>
  <si>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2021 год и на плановый период 2022 и 2023 годов</t>
  </si>
  <si>
    <t>Ведомственная структура расходов бюджета Журиничского сельского поселения Брянского муниципального района Брянской области на 2021 год  и на плановый период 2022 и 2023 годов</t>
  </si>
  <si>
    <t>Распределение расходов бюджета Журиничского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</si>
  <si>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Источники внутреннего финансирования дефицита бюджетаЖуриничского сельского поселения Брянского муниципального района Брянской области на 2021год и на плановый период 2022 и 2023 годов</t>
  </si>
  <si>
    <t>2023 год</t>
  </si>
  <si>
    <t>Сумма                                         на 2021 год</t>
  </si>
  <si>
    <t>Сумма                                          на 2022 год</t>
  </si>
  <si>
    <t>Сумма                                      на 2023 год</t>
  </si>
  <si>
    <t>70 0 00 80080</t>
  </si>
  <si>
    <t>0406</t>
  </si>
  <si>
    <t>Содержание, текущий и капитальный ремонт и обеспечение безопасности гидро-технических сооружений</t>
  </si>
  <si>
    <t>Водное хозяйство</t>
  </si>
  <si>
    <t>01 0 09 83300</t>
  </si>
  <si>
    <t>Приложение №1
к решению "О бюджете Журиничского сельского поселения Брянского муниципального района Брянской области» на 2021 год и плановый период 2022 и 2023 годов" от 14.12.2020 г. № 4-22-3</t>
  </si>
  <si>
    <t>Приложение №2
к решению "О бюджетеЖуриничского сельского поселения Брянского муниципального района Брянской области на 2021 год и плановый период 2022 и 2023 годов" от 14.12.2020 г. № 4-22-3</t>
  </si>
  <si>
    <t>Приложение №3
к решению "О бюджете Журиничского сельского поселения Брянского муниципального района Брянской области на 2021 год и плановый период 2022 и 2023 годов" от 14.12.2020 г. № 4-22-3</t>
  </si>
  <si>
    <t>Приложение №4
к решению "О бюджете Журиничского сельского поселения Брянского муниципального района Брянской области на 2021 год и плановый период 2022 и 2023 годов" от 14.12.2020 г. № 4-22-3</t>
  </si>
  <si>
    <t>Приложение №5
к решению "О бюджете Журиничского сельского поселения Брянского муниципального района Брянской области на 2021 год и плановый период 2022 и 2023 годов" от 14.12.2020 г. № 4-22-3</t>
  </si>
  <si>
    <t>Приложение №6
к решению "О бюджете Журиничского сельского поселения Брянского муниципального района Брянской области на 2021 год и плановый период 2022 и 2023 годов" от 14.12.2020 г. № 4-22-3</t>
  </si>
  <si>
    <t>Приложение №7
к решению "О бюджете Журиничского сельского поселения Брянского муниципального района Брянской области на 2021 год и плановый период 2022 и 2023 годов" от 14.12.2020 г. № 4-22-3</t>
  </si>
  <si>
    <t>Приложение №8
к решению "О бюджете Журиничского сельского поселения Брянского муниципального района Брянской области на 2021 год и плановый период 2022 и 2023 годов" от 14.12.2020 г. № 4-22-3</t>
  </si>
  <si>
    <t>1 08 04020 01 0000 110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</si>
</sst>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sz val="12"/>
      <color indexed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sz val="8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2"/>
      <color rgb="FFFF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0" fontId="13" fillId="0" borderId="1" applyNumberFormat="0" applyFill="0" applyBorder="0" applyAlignment="0" applyProtection="0">
      <alignment vertical="top"/>
      <protection locked="0"/>
    </xf>
    <xf numFmtId="0" fontId="14" fillId="0" borderId="1"/>
    <xf numFmtId="4" fontId="5" fillId="4" borderId="4">
      <alignment horizontal="right" vertical="top" shrinkToFit="1"/>
    </xf>
  </cellStyleXfs>
  <cellXfs count="212">
    <xf numFmtId="0" fontId="0" fillId="0" borderId="0" xfId="0"/>
    <xf numFmtId="49" fontId="15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/>
    <xf numFmtId="0" fontId="17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49" fontId="15" fillId="0" borderId="0" xfId="0" applyNumberFormat="1" applyFont="1" applyFill="1" applyAlignment="1">
      <alignment horizontal="right"/>
    </xf>
    <xf numFmtId="49" fontId="16" fillId="0" borderId="0" xfId="0" applyNumberFormat="1" applyFont="1" applyFill="1"/>
    <xf numFmtId="49" fontId="17" fillId="3" borderId="34" xfId="126" applyNumberFormat="1" applyFont="1" applyFill="1" applyBorder="1" applyAlignment="1">
      <alignment horizontal="center" wrapText="1"/>
    </xf>
    <xf numFmtId="0" fontId="15" fillId="0" borderId="0" xfId="0" applyFont="1"/>
    <xf numFmtId="49" fontId="17" fillId="3" borderId="34" xfId="126" applyNumberFormat="1" applyFont="1" applyFill="1" applyBorder="1" applyAlignment="1">
      <alignment horizontal="center" vertical="center" textRotation="90" wrapText="1"/>
    </xf>
    <xf numFmtId="49" fontId="17" fillId="3" borderId="34" xfId="126" applyNumberFormat="1" applyFont="1" applyFill="1" applyBorder="1" applyAlignment="1">
      <alignment horizontal="center" vertical="center" wrapText="1"/>
    </xf>
    <xf numFmtId="0" fontId="18" fillId="3" borderId="34" xfId="24" applyNumberFormat="1" applyFont="1" applyFill="1" applyBorder="1" applyAlignment="1" applyProtection="1">
      <alignment vertical="top" wrapText="1"/>
    </xf>
    <xf numFmtId="1" fontId="18" fillId="3" borderId="34" xfId="37" applyNumberFormat="1" applyFont="1" applyFill="1" applyBorder="1" applyAlignment="1" applyProtection="1">
      <alignment horizontal="center" shrinkToFit="1"/>
    </xf>
    <xf numFmtId="1" fontId="18" fillId="3" borderId="34" xfId="37" quotePrefix="1" applyNumberFormat="1" applyFont="1" applyFill="1" applyBorder="1" applyAlignment="1" applyProtection="1">
      <alignment horizontal="center" shrinkToFit="1"/>
    </xf>
    <xf numFmtId="4" fontId="18" fillId="3" borderId="34" xfId="127" applyFont="1" applyFill="1" applyBorder="1" applyProtection="1">
      <alignment horizontal="right" vertical="top" shrinkToFit="1"/>
    </xf>
    <xf numFmtId="4" fontId="18" fillId="3" borderId="34" xfId="127" applyFont="1" applyFill="1" applyBorder="1" applyAlignment="1" applyProtection="1">
      <alignment horizontal="right" shrinkToFit="1"/>
    </xf>
    <xf numFmtId="0" fontId="17" fillId="0" borderId="0" xfId="0" applyFont="1"/>
    <xf numFmtId="0" fontId="19" fillId="3" borderId="34" xfId="24" applyNumberFormat="1" applyFont="1" applyFill="1" applyBorder="1" applyAlignment="1" applyProtection="1">
      <alignment vertical="top" wrapText="1"/>
    </xf>
    <xf numFmtId="1" fontId="19" fillId="3" borderId="34" xfId="37" applyNumberFormat="1" applyFont="1" applyFill="1" applyBorder="1" applyAlignment="1" applyProtection="1">
      <alignment horizontal="center" shrinkToFit="1"/>
    </xf>
    <xf numFmtId="4" fontId="19" fillId="3" borderId="34" xfId="127" applyFont="1" applyFill="1" applyBorder="1" applyAlignment="1" applyProtection="1">
      <alignment horizontal="right" shrinkToFit="1"/>
    </xf>
    <xf numFmtId="49" fontId="17" fillId="0" borderId="59" xfId="0" applyNumberFormat="1" applyFont="1" applyFill="1" applyBorder="1" applyAlignment="1">
      <alignment vertical="justify" wrapText="1"/>
    </xf>
    <xf numFmtId="49" fontId="17" fillId="0" borderId="1" xfId="0" applyNumberFormat="1" applyFont="1" applyFill="1" applyBorder="1" applyAlignment="1">
      <alignment horizontal="center"/>
    </xf>
    <xf numFmtId="49" fontId="17" fillId="0" borderId="64" xfId="0" applyNumberFormat="1" applyFont="1" applyFill="1" applyBorder="1" applyAlignment="1">
      <alignment horizontal="center"/>
    </xf>
    <xf numFmtId="49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49" fontId="15" fillId="0" borderId="61" xfId="0" applyNumberFormat="1" applyFont="1" applyFill="1" applyBorder="1" applyAlignment="1">
      <alignment wrapText="1"/>
    </xf>
    <xf numFmtId="49" fontId="15" fillId="0" borderId="34" xfId="0" applyNumberFormat="1" applyFont="1" applyFill="1" applyBorder="1" applyAlignment="1">
      <alignment horizontal="center"/>
    </xf>
    <xf numFmtId="4" fontId="15" fillId="0" borderId="34" xfId="0" applyNumberFormat="1" applyFont="1" applyFill="1" applyBorder="1" applyAlignment="1">
      <alignment horizontal="right"/>
    </xf>
    <xf numFmtId="49" fontId="17" fillId="0" borderId="61" xfId="0" applyNumberFormat="1" applyFont="1" applyFill="1" applyBorder="1" applyAlignment="1">
      <alignment wrapText="1"/>
    </xf>
    <xf numFmtId="49" fontId="17" fillId="0" borderId="34" xfId="0" applyNumberFormat="1" applyFont="1" applyFill="1" applyBorder="1" applyAlignment="1">
      <alignment horizontal="center"/>
    </xf>
    <xf numFmtId="4" fontId="17" fillId="0" borderId="34" xfId="0" applyNumberFormat="1" applyFont="1" applyFill="1" applyBorder="1" applyAlignment="1">
      <alignment horizontal="right"/>
    </xf>
    <xf numFmtId="49" fontId="15" fillId="0" borderId="59" xfId="0" applyNumberFormat="1" applyFont="1" applyFill="1" applyBorder="1" applyAlignment="1">
      <alignment wrapText="1"/>
    </xf>
    <xf numFmtId="49" fontId="15" fillId="0" borderId="61" xfId="0" applyNumberFormat="1" applyFont="1" applyFill="1" applyBorder="1" applyAlignment="1">
      <alignment horizontal="center"/>
    </xf>
    <xf numFmtId="4" fontId="15" fillId="0" borderId="34" xfId="0" applyNumberFormat="1" applyFont="1" applyFill="1" applyBorder="1" applyAlignment="1">
      <alignment horizontal="center"/>
    </xf>
    <xf numFmtId="0" fontId="19" fillId="3" borderId="50" xfId="24" applyNumberFormat="1" applyFont="1" applyFill="1" applyBorder="1" applyAlignment="1" applyProtection="1">
      <alignment vertical="top" wrapText="1"/>
    </xf>
    <xf numFmtId="4" fontId="15" fillId="0" borderId="34" xfId="0" applyNumberFormat="1" applyFont="1" applyFill="1" applyBorder="1" applyAlignment="1"/>
    <xf numFmtId="4" fontId="15" fillId="0" borderId="61" xfId="0" applyNumberFormat="1" applyFont="1" applyFill="1" applyBorder="1" applyAlignment="1">
      <alignment horizontal="center"/>
    </xf>
    <xf numFmtId="4" fontId="15" fillId="0" borderId="64" xfId="0" applyNumberFormat="1" applyFont="1" applyFill="1" applyBorder="1" applyAlignment="1">
      <alignment horizontal="center"/>
    </xf>
    <xf numFmtId="4" fontId="15" fillId="0" borderId="36" xfId="0" applyNumberFormat="1" applyFont="1" applyFill="1" applyBorder="1" applyAlignment="1"/>
    <xf numFmtId="49" fontId="17" fillId="0" borderId="65" xfId="0" applyNumberFormat="1" applyFont="1" applyFill="1" applyBorder="1" applyAlignment="1">
      <alignment horizontal="center"/>
    </xf>
    <xf numFmtId="4" fontId="17" fillId="0" borderId="34" xfId="0" applyNumberFormat="1" applyFont="1" applyFill="1" applyBorder="1" applyAlignment="1">
      <alignment horizontal="center"/>
    </xf>
    <xf numFmtId="4" fontId="17" fillId="0" borderId="34" xfId="0" applyNumberFormat="1" applyFont="1" applyFill="1" applyBorder="1" applyAlignment="1"/>
    <xf numFmtId="49" fontId="17" fillId="0" borderId="64" xfId="0" applyNumberFormat="1" applyFont="1" applyFill="1" applyBorder="1" applyAlignment="1">
      <alignment wrapText="1"/>
    </xf>
    <xf numFmtId="49" fontId="17" fillId="0" borderId="66" xfId="0" applyNumberFormat="1" applyFont="1" applyFill="1" applyBorder="1" applyAlignment="1">
      <alignment horizontal="center"/>
    </xf>
    <xf numFmtId="49" fontId="15" fillId="0" borderId="34" xfId="0" applyNumberFormat="1" applyFont="1" applyFill="1" applyBorder="1" applyAlignment="1">
      <alignment wrapText="1"/>
    </xf>
    <xf numFmtId="0" fontId="15" fillId="0" borderId="61" xfId="0" applyNumberFormat="1" applyFont="1" applyFill="1" applyBorder="1" applyAlignment="1">
      <alignment wrapText="1"/>
    </xf>
    <xf numFmtId="49" fontId="15" fillId="0" borderId="64" xfId="0" applyNumberFormat="1" applyFont="1" applyFill="1" applyBorder="1" applyAlignment="1">
      <alignment wrapText="1"/>
    </xf>
    <xf numFmtId="49" fontId="15" fillId="0" borderId="36" xfId="0" applyNumberFormat="1" applyFont="1" applyFill="1" applyBorder="1" applyAlignment="1">
      <alignment horizontal="center"/>
    </xf>
    <xf numFmtId="4" fontId="15" fillId="0" borderId="36" xfId="0" applyNumberFormat="1" applyFont="1" applyFill="1" applyBorder="1" applyAlignment="1">
      <alignment horizontal="center"/>
    </xf>
    <xf numFmtId="49" fontId="17" fillId="0" borderId="34" xfId="0" applyNumberFormat="1" applyFont="1" applyFill="1" applyBorder="1" applyAlignment="1">
      <alignment wrapText="1"/>
    </xf>
    <xf numFmtId="49" fontId="15" fillId="0" borderId="60" xfId="0" applyNumberFormat="1" applyFont="1" applyFill="1" applyBorder="1" applyAlignment="1">
      <alignment wrapText="1"/>
    </xf>
    <xf numFmtId="4" fontId="17" fillId="0" borderId="59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49" fontId="20" fillId="0" borderId="0" xfId="0" applyNumberFormat="1" applyFont="1" applyFill="1"/>
    <xf numFmtId="49" fontId="17" fillId="0" borderId="0" xfId="0" applyNumberFormat="1" applyFont="1" applyFill="1"/>
    <xf numFmtId="3" fontId="15" fillId="0" borderId="1" xfId="0" applyNumberFormat="1" applyFont="1" applyFill="1" applyBorder="1" applyAlignment="1">
      <alignment horizontal="right"/>
    </xf>
    <xf numFmtId="0" fontId="18" fillId="3" borderId="34" xfId="24" applyNumberFormat="1" applyFont="1" applyFill="1" applyBorder="1" applyAlignment="1" applyProtection="1">
      <alignment horizontal="center" vertical="top" wrapText="1"/>
    </xf>
    <xf numFmtId="49" fontId="17" fillId="0" borderId="6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34" xfId="0" applyFont="1" applyBorder="1" applyAlignment="1">
      <alignment wrapText="1"/>
    </xf>
    <xf numFmtId="4" fontId="15" fillId="0" borderId="34" xfId="0" applyNumberFormat="1" applyFont="1" applyBorder="1"/>
    <xf numFmtId="0" fontId="15" fillId="0" borderId="34" xfId="0" applyNumberFormat="1" applyFont="1" applyFill="1" applyBorder="1" applyAlignment="1">
      <alignment wrapText="1"/>
    </xf>
    <xf numFmtId="0" fontId="15" fillId="0" borderId="34" xfId="0" quotePrefix="1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7" fillId="0" borderId="34" xfId="0" applyFont="1" applyBorder="1" applyAlignment="1">
      <alignment wrapText="1"/>
    </xf>
    <xf numFmtId="0" fontId="17" fillId="0" borderId="34" xfId="0" quotePrefix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4" fontId="17" fillId="0" borderId="34" xfId="0" applyNumberFormat="1" applyFont="1" applyBorder="1"/>
    <xf numFmtId="0" fontId="17" fillId="0" borderId="34" xfId="0" applyFont="1" applyBorder="1" applyAlignment="1">
      <alignment horizontal="center" wrapText="1"/>
    </xf>
    <xf numFmtId="0" fontId="15" fillId="3" borderId="0" xfId="0" applyFont="1" applyFill="1" applyProtection="1">
      <protection locked="0"/>
    </xf>
    <xf numFmtId="0" fontId="15" fillId="3" borderId="0" xfId="0" applyFont="1" applyFill="1" applyAlignment="1" applyProtection="1">
      <alignment horizontal="right"/>
      <protection locked="0"/>
    </xf>
    <xf numFmtId="0" fontId="17" fillId="3" borderId="0" xfId="0" applyFont="1" applyFill="1" applyProtection="1">
      <protection locked="0"/>
    </xf>
    <xf numFmtId="49" fontId="18" fillId="3" borderId="34" xfId="30" applyFont="1" applyFill="1" applyBorder="1" applyAlignment="1" applyProtection="1">
      <alignment horizontal="center" vertical="top" wrapText="1"/>
      <protection locked="0"/>
    </xf>
    <xf numFmtId="0" fontId="18" fillId="3" borderId="34" xfId="32" applyNumberFormat="1" applyFont="1" applyFill="1" applyBorder="1" applyAlignment="1" applyProtection="1">
      <alignment horizontal="center"/>
    </xf>
    <xf numFmtId="0" fontId="17" fillId="3" borderId="34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 applyProtection="1">
      <alignment horizontal="center"/>
      <protection locked="0"/>
    </xf>
    <xf numFmtId="0" fontId="18" fillId="3" borderId="48" xfId="36" applyNumberFormat="1" applyFont="1" applyFill="1" applyBorder="1" applyProtection="1">
      <alignment horizontal="left" wrapText="1"/>
    </xf>
    <xf numFmtId="49" fontId="18" fillId="3" borderId="49" xfId="38" applyNumberFormat="1" applyFont="1" applyFill="1" applyBorder="1" applyProtection="1">
      <alignment horizontal="center"/>
    </xf>
    <xf numFmtId="4" fontId="18" fillId="3" borderId="37" xfId="39" applyNumberFormat="1" applyFont="1" applyFill="1" applyBorder="1" applyProtection="1">
      <alignment horizontal="right" shrinkToFit="1"/>
    </xf>
    <xf numFmtId="4" fontId="18" fillId="3" borderId="38" xfId="39" applyNumberFormat="1" applyFont="1" applyFill="1" applyBorder="1" applyProtection="1">
      <alignment horizontal="right" shrinkToFit="1"/>
    </xf>
    <xf numFmtId="0" fontId="19" fillId="3" borderId="8" xfId="40" applyNumberFormat="1" applyFont="1" applyFill="1" applyBorder="1" applyProtection="1">
      <alignment horizontal="left" wrapText="1"/>
    </xf>
    <xf numFmtId="49" fontId="19" fillId="3" borderId="47" xfId="42" applyNumberFormat="1" applyFont="1" applyFill="1" applyBorder="1" applyProtection="1">
      <alignment horizontal="center"/>
    </xf>
    <xf numFmtId="4" fontId="19" fillId="3" borderId="45" xfId="43" applyNumberFormat="1" applyFont="1" applyFill="1" applyBorder="1" applyProtection="1">
      <alignment horizontal="right" shrinkToFit="1"/>
    </xf>
    <xf numFmtId="0" fontId="19" fillId="3" borderId="1" xfId="32" applyNumberFormat="1" applyFont="1" applyFill="1" applyBorder="1" applyProtection="1"/>
    <xf numFmtId="4" fontId="15" fillId="3" borderId="1" xfId="0" applyNumberFormat="1" applyFont="1" applyFill="1" applyBorder="1" applyProtection="1">
      <protection locked="0"/>
    </xf>
    <xf numFmtId="4" fontId="15" fillId="3" borderId="46" xfId="0" applyNumberFormat="1" applyFont="1" applyFill="1" applyBorder="1" applyProtection="1">
      <protection locked="0"/>
    </xf>
    <xf numFmtId="0" fontId="18" fillId="3" borderId="35" xfId="44" applyNumberFormat="1" applyFont="1" applyFill="1" applyBorder="1" applyAlignment="1" applyProtection="1">
      <alignment horizontal="left" wrapText="1"/>
    </xf>
    <xf numFmtId="49" fontId="18" fillId="3" borderId="40" xfId="46" applyNumberFormat="1" applyFont="1" applyFill="1" applyBorder="1" applyProtection="1">
      <alignment horizontal="center"/>
    </xf>
    <xf numFmtId="4" fontId="18" fillId="3" borderId="44" xfId="47" applyNumberFormat="1" applyFont="1" applyFill="1" applyBorder="1" applyProtection="1">
      <alignment horizontal="right" shrinkToFit="1"/>
    </xf>
    <xf numFmtId="4" fontId="18" fillId="3" borderId="34" xfId="47" applyNumberFormat="1" applyFont="1" applyFill="1" applyBorder="1" applyProtection="1">
      <alignment horizontal="right" shrinkToFit="1"/>
    </xf>
    <xf numFmtId="4" fontId="18" fillId="3" borderId="39" xfId="47" applyNumberFormat="1" applyFont="1" applyFill="1" applyBorder="1" applyProtection="1">
      <alignment horizontal="right" shrinkToFit="1"/>
    </xf>
    <xf numFmtId="0" fontId="19" fillId="3" borderId="35" xfId="44" applyNumberFormat="1" applyFont="1" applyFill="1" applyBorder="1" applyAlignment="1" applyProtection="1">
      <alignment horizontal="left" wrapText="1"/>
    </xf>
    <xf numFmtId="49" fontId="19" fillId="3" borderId="40" xfId="46" applyNumberFormat="1" applyFont="1" applyFill="1" applyBorder="1" applyProtection="1">
      <alignment horizontal="center"/>
    </xf>
    <xf numFmtId="4" fontId="19" fillId="3" borderId="34" xfId="47" applyNumberFormat="1" applyFont="1" applyFill="1" applyBorder="1" applyProtection="1">
      <alignment horizontal="right" shrinkToFit="1"/>
    </xf>
    <xf numFmtId="4" fontId="19" fillId="3" borderId="39" xfId="47" applyNumberFormat="1" applyFont="1" applyFill="1" applyBorder="1" applyProtection="1">
      <alignment horizontal="right" shrinkToFit="1"/>
    </xf>
    <xf numFmtId="0" fontId="19" fillId="3" borderId="34" xfId="32" applyNumberFormat="1" applyFont="1" applyFill="1" applyBorder="1" applyProtection="1"/>
    <xf numFmtId="4" fontId="15" fillId="3" borderId="34" xfId="0" applyNumberFormat="1" applyFont="1" applyFill="1" applyBorder="1" applyProtection="1">
      <protection locked="0"/>
    </xf>
    <xf numFmtId="4" fontId="15" fillId="3" borderId="39" xfId="0" applyNumberFormat="1" applyFont="1" applyFill="1" applyBorder="1" applyProtection="1">
      <protection locked="0"/>
    </xf>
    <xf numFmtId="49" fontId="19" fillId="3" borderId="41" xfId="46" applyNumberFormat="1" applyFont="1" applyFill="1" applyBorder="1" applyProtection="1">
      <alignment horizontal="center"/>
    </xf>
    <xf numFmtId="4" fontId="19" fillId="3" borderId="42" xfId="47" applyNumberFormat="1" applyFont="1" applyFill="1" applyBorder="1" applyProtection="1">
      <alignment horizontal="right" shrinkToFit="1"/>
    </xf>
    <xf numFmtId="0" fontId="19" fillId="3" borderId="42" xfId="32" applyNumberFormat="1" applyFont="1" applyFill="1" applyBorder="1" applyProtection="1"/>
    <xf numFmtId="4" fontId="15" fillId="3" borderId="42" xfId="0" applyNumberFormat="1" applyFont="1" applyFill="1" applyBorder="1" applyProtection="1">
      <protection locked="0"/>
    </xf>
    <xf numFmtId="4" fontId="15" fillId="3" borderId="43" xfId="0" applyNumberFormat="1" applyFont="1" applyFill="1" applyBorder="1" applyProtection="1">
      <protection locked="0"/>
    </xf>
    <xf numFmtId="0" fontId="19" fillId="3" borderId="1" xfId="14" applyNumberFormat="1" applyFont="1" applyFill="1" applyProtection="1"/>
    <xf numFmtId="4" fontId="15" fillId="3" borderId="0" xfId="0" applyNumberFormat="1" applyFont="1" applyFill="1" applyProtection="1">
      <protection locked="0"/>
    </xf>
    <xf numFmtId="49" fontId="21" fillId="3" borderId="34" xfId="126" applyNumberFormat="1" applyFont="1" applyFill="1" applyBorder="1" applyAlignment="1">
      <alignment horizontal="center" vertical="center" wrapText="1"/>
    </xf>
    <xf numFmtId="1" fontId="21" fillId="3" borderId="34" xfId="126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3" borderId="4" xfId="33" applyNumberFormat="1" applyFont="1" applyFill="1" applyProtection="1">
      <alignment horizontal="center" vertical="center"/>
    </xf>
    <xf numFmtId="0" fontId="22" fillId="3" borderId="14" xfId="34" applyNumberFormat="1" applyFont="1" applyFill="1" applyBorder="1" applyProtection="1">
      <alignment horizontal="center" vertical="center"/>
    </xf>
    <xf numFmtId="49" fontId="22" fillId="3" borderId="36" xfId="35" applyNumberFormat="1" applyFont="1" applyFill="1" applyBorder="1" applyProtection="1">
      <alignment horizontal="center" vertical="center"/>
    </xf>
    <xf numFmtId="0" fontId="22" fillId="3" borderId="36" xfId="32" applyNumberFormat="1" applyFont="1" applyFill="1" applyBorder="1" applyProtection="1"/>
    <xf numFmtId="0" fontId="21" fillId="3" borderId="36" xfId="0" applyFont="1" applyFill="1" applyBorder="1" applyAlignment="1" applyProtection="1">
      <alignment horizontal="center"/>
      <protection locked="0"/>
    </xf>
    <xf numFmtId="0" fontId="21" fillId="3" borderId="0" xfId="0" applyFont="1" applyFill="1" applyProtection="1">
      <protection locked="0"/>
    </xf>
    <xf numFmtId="0" fontId="18" fillId="0" borderId="3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4" fontId="17" fillId="3" borderId="34" xfId="126" applyNumberFormat="1" applyFont="1" applyFill="1" applyBorder="1" applyAlignment="1">
      <alignment horizontal="right" wrapText="1"/>
    </xf>
    <xf numFmtId="4" fontId="18" fillId="3" borderId="34" xfId="127" applyNumberFormat="1" applyFont="1" applyFill="1" applyBorder="1" applyAlignment="1" applyProtection="1">
      <alignment horizontal="right" shrinkToFit="1"/>
    </xf>
    <xf numFmtId="49" fontId="17" fillId="0" borderId="61" xfId="0" applyNumberFormat="1" applyFont="1" applyFill="1" applyBorder="1" applyAlignment="1">
      <alignment vertical="justify" wrapText="1"/>
    </xf>
    <xf numFmtId="49" fontId="15" fillId="0" borderId="50" xfId="0" applyNumberFormat="1" applyFont="1" applyFill="1" applyBorder="1" applyAlignment="1">
      <alignment wrapText="1"/>
    </xf>
    <xf numFmtId="49" fontId="17" fillId="0" borderId="50" xfId="0" applyNumberFormat="1" applyFont="1" applyFill="1" applyBorder="1" applyAlignment="1">
      <alignment wrapText="1"/>
    </xf>
    <xf numFmtId="0" fontId="18" fillId="3" borderId="34" xfId="24" applyNumberFormat="1" applyFont="1" applyFill="1" applyBorder="1" applyAlignment="1" applyProtection="1">
      <alignment horizontal="center" wrapText="1"/>
    </xf>
    <xf numFmtId="0" fontId="19" fillId="3" borderId="34" xfId="24" applyNumberFormat="1" applyFont="1" applyFill="1" applyBorder="1" applyAlignment="1" applyProtection="1">
      <alignment horizontal="center" wrapText="1"/>
    </xf>
    <xf numFmtId="2" fontId="15" fillId="0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49" fontId="15" fillId="0" borderId="44" xfId="0" applyNumberFormat="1" applyFont="1" applyBorder="1" applyAlignment="1">
      <alignment horizontal="center" wrapText="1"/>
    </xf>
    <xf numFmtId="49" fontId="15" fillId="0" borderId="56" xfId="0" applyNumberFormat="1" applyFont="1" applyBorder="1" applyAlignment="1">
      <alignment horizontal="left" wrapText="1"/>
    </xf>
    <xf numFmtId="49" fontId="15" fillId="0" borderId="34" xfId="0" applyNumberFormat="1" applyFont="1" applyBorder="1" applyAlignment="1">
      <alignment horizontal="center" wrapText="1"/>
    </xf>
    <xf numFmtId="49" fontId="15" fillId="0" borderId="34" xfId="0" applyNumberFormat="1" applyFont="1" applyBorder="1" applyAlignment="1">
      <alignment horizontal="center"/>
    </xf>
    <xf numFmtId="49" fontId="15" fillId="0" borderId="57" xfId="0" applyNumberFormat="1" applyFont="1" applyBorder="1" applyAlignment="1">
      <alignment horizontal="left" wrapText="1"/>
    </xf>
    <xf numFmtId="0" fontId="15" fillId="0" borderId="57" xfId="0" applyNumberFormat="1" applyFont="1" applyBorder="1" applyAlignment="1">
      <alignment horizontal="left" wrapText="1"/>
    </xf>
    <xf numFmtId="0" fontId="15" fillId="0" borderId="58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wrapText="1"/>
    </xf>
    <xf numFmtId="0" fontId="15" fillId="0" borderId="34" xfId="125" applyFont="1" applyBorder="1" applyAlignment="1" applyProtection="1">
      <alignment horizontal="left" wrapText="1"/>
    </xf>
    <xf numFmtId="0" fontId="15" fillId="0" borderId="34" xfId="0" applyFont="1" applyBorder="1" applyAlignment="1">
      <alignment horizontal="left" wrapText="1"/>
    </xf>
    <xf numFmtId="0" fontId="19" fillId="0" borderId="0" xfId="0" applyFont="1" applyFill="1" applyAlignment="1">
      <alignment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/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right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/>
    </xf>
    <xf numFmtId="0" fontId="21" fillId="0" borderId="1" xfId="0" applyFont="1" applyBorder="1"/>
    <xf numFmtId="0" fontId="17" fillId="0" borderId="34" xfId="0" applyFont="1" applyBorder="1" applyAlignment="1">
      <alignment horizontal="left" vertical="center" wrapText="1"/>
    </xf>
    <xf numFmtId="49" fontId="17" fillId="0" borderId="34" xfId="0" applyNumberFormat="1" applyFont="1" applyBorder="1" applyAlignment="1">
      <alignment horizontal="center"/>
    </xf>
    <xf numFmtId="4" fontId="17" fillId="0" borderId="34" xfId="0" applyNumberFormat="1" applyFont="1" applyBorder="1" applyAlignment="1">
      <alignment horizontal="right"/>
    </xf>
    <xf numFmtId="0" fontId="17" fillId="0" borderId="1" xfId="0" applyFont="1" applyBorder="1"/>
    <xf numFmtId="0" fontId="15" fillId="0" borderId="34" xfId="0" applyFont="1" applyBorder="1"/>
    <xf numFmtId="0" fontId="15" fillId="0" borderId="0" xfId="0" applyFont="1" applyAlignment="1">
      <alignment horizontal="right" wrapText="1"/>
    </xf>
    <xf numFmtId="49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7" fillId="0" borderId="34" xfId="0" applyFont="1" applyBorder="1" applyAlignment="1">
      <alignment horizontal="center"/>
    </xf>
    <xf numFmtId="49" fontId="24" fillId="0" borderId="34" xfId="0" applyNumberFormat="1" applyFont="1" applyBorder="1" applyAlignment="1">
      <alignment horizontal="center" wrapText="1"/>
    </xf>
    <xf numFmtId="49" fontId="15" fillId="0" borderId="34" xfId="0" quotePrefix="1" applyNumberFormat="1" applyFont="1" applyBorder="1" applyAlignment="1">
      <alignment horizontal="center"/>
    </xf>
    <xf numFmtId="49" fontId="17" fillId="0" borderId="34" xfId="0" quotePrefix="1" applyNumberFormat="1" applyFont="1" applyBorder="1" applyAlignment="1">
      <alignment horizontal="center"/>
    </xf>
    <xf numFmtId="1" fontId="15" fillId="0" borderId="34" xfId="0" applyNumberFormat="1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1" fontId="17" fillId="0" borderId="34" xfId="0" applyNumberFormat="1" applyFont="1" applyFill="1" applyBorder="1" applyAlignment="1">
      <alignment horizontal="center"/>
    </xf>
    <xf numFmtId="4" fontId="18" fillId="3" borderId="67" xfId="47" applyNumberFormat="1" applyFont="1" applyFill="1" applyBorder="1" applyProtection="1">
      <alignment horizontal="right" shrinkToFit="1"/>
    </xf>
    <xf numFmtId="0" fontId="17" fillId="0" borderId="34" xfId="0" applyFont="1" applyBorder="1" applyAlignment="1">
      <alignment horizontal="center"/>
    </xf>
    <xf numFmtId="49" fontId="15" fillId="0" borderId="65" xfId="0" applyNumberFormat="1" applyFont="1" applyFill="1" applyBorder="1" applyAlignment="1">
      <alignment horizontal="center"/>
    </xf>
    <xf numFmtId="49" fontId="17" fillId="0" borderId="61" xfId="0" applyNumberFormat="1" applyFont="1" applyFill="1" applyBorder="1" applyAlignment="1">
      <alignment horizontal="left" wrapText="1"/>
    </xf>
    <xf numFmtId="49" fontId="15" fillId="0" borderId="61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left" vertical="center" wrapText="1"/>
    </xf>
    <xf numFmtId="49" fontId="18" fillId="3" borderId="34" xfId="30" applyNumberFormat="1" applyFont="1" applyFill="1" applyBorder="1" applyAlignment="1" applyProtection="1">
      <alignment horizontal="center" vertical="top" wrapText="1"/>
    </xf>
    <xf numFmtId="0" fontId="18" fillId="3" borderId="14" xfId="29" applyNumberFormat="1" applyFont="1" applyFill="1" applyBorder="1" applyAlignment="1" applyProtection="1">
      <alignment horizontal="center" vertical="top" wrapText="1"/>
    </xf>
    <xf numFmtId="0" fontId="18" fillId="3" borderId="35" xfId="29" applyNumberFormat="1" applyFont="1" applyFill="1" applyBorder="1" applyAlignment="1" applyProtection="1">
      <alignment horizontal="center" vertical="top" wrapText="1"/>
    </xf>
    <xf numFmtId="0" fontId="18" fillId="3" borderId="20" xfId="29" applyNumberFormat="1" applyFont="1" applyFill="1" applyBorder="1" applyAlignment="1" applyProtection="1">
      <alignment horizontal="center" vertical="center" wrapText="1"/>
    </xf>
    <xf numFmtId="0" fontId="18" fillId="3" borderId="23" xfId="29" applyNumberFormat="1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7" fillId="0" borderId="50" xfId="0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17" fillId="0" borderId="51" xfId="0" applyFont="1" applyBorder="1" applyAlignment="1">
      <alignment horizontal="center" wrapText="1"/>
    </xf>
    <xf numFmtId="49" fontId="17" fillId="0" borderId="0" xfId="0" applyNumberFormat="1" applyFont="1" applyAlignment="1">
      <alignment horizontal="center" wrapText="1"/>
    </xf>
    <xf numFmtId="49" fontId="17" fillId="0" borderId="50" xfId="0" applyNumberFormat="1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 wrapText="1"/>
    </xf>
    <xf numFmtId="49" fontId="17" fillId="0" borderId="44" xfId="0" applyNumberFormat="1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49" fontId="15" fillId="0" borderId="0" xfId="0" applyNumberFormat="1" applyFont="1" applyFill="1" applyAlignment="1">
      <alignment horizontal="left" wrapText="1"/>
    </xf>
    <xf numFmtId="1" fontId="17" fillId="3" borderId="34" xfId="126" applyNumberFormat="1" applyFont="1" applyFill="1" applyBorder="1" applyAlignment="1">
      <alignment horizontal="center" vertical="center" wrapText="1"/>
    </xf>
    <xf numFmtId="0" fontId="17" fillId="0" borderId="60" xfId="0" applyNumberFormat="1" applyFont="1" applyFill="1" applyBorder="1" applyAlignment="1">
      <alignment horizontal="center" wrapText="1"/>
    </xf>
    <xf numFmtId="0" fontId="17" fillId="0" borderId="62" xfId="0" applyNumberFormat="1" applyFont="1" applyFill="1" applyBorder="1" applyAlignment="1">
      <alignment horizontal="center" wrapText="1"/>
    </xf>
    <xf numFmtId="0" fontId="17" fillId="0" borderId="63" xfId="0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49" fontId="17" fillId="3" borderId="34" xfId="126" applyNumberFormat="1" applyFont="1" applyFill="1" applyBorder="1" applyAlignment="1">
      <alignment horizontal="center" vertical="center" wrapText="1"/>
    </xf>
    <xf numFmtId="49" fontId="17" fillId="3" borderId="34" xfId="126" applyNumberFormat="1" applyFont="1" applyFill="1" applyBorder="1" applyAlignment="1">
      <alignment horizontal="center" wrapText="1"/>
    </xf>
    <xf numFmtId="49" fontId="17" fillId="3" borderId="50" xfId="126" applyNumberFormat="1" applyFont="1" applyFill="1" applyBorder="1" applyAlignment="1">
      <alignment horizontal="center" wrapText="1"/>
    </xf>
    <xf numFmtId="49" fontId="17" fillId="3" borderId="55" xfId="126" applyNumberFormat="1" applyFont="1" applyFill="1" applyBorder="1" applyAlignment="1">
      <alignment horizontal="center" wrapText="1"/>
    </xf>
    <xf numFmtId="49" fontId="17" fillId="3" borderId="51" xfId="126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7" fillId="0" borderId="34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23" fillId="0" borderId="0" xfId="0" applyFont="1" applyAlignment="1">
      <alignment horizontal="center" wrapText="1"/>
    </xf>
  </cellXfs>
  <cellStyles count="128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7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Гиперссылка" xfId="125" builtinId="8"/>
    <cellStyle name="Обычный" xfId="0" builtinId="0"/>
    <cellStyle name="Обычный_Лист1" xfId="12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E88F0C8B57259A8E16544F9DC27CADC22B5729ED2611768BD70DA245F7B40A830CAE0EEB7020B4B475BE71c8fBK" TargetMode="External"/><Relationship Id="rId2" Type="http://schemas.openxmlformats.org/officeDocument/2006/relationships/hyperlink" Target="consultantplus://offline/ref=E88F0C8B57259A8E16544F9DC27CADC22B5729ED2611768BD70DA245F7B40A830CAE0EEB7020B4B475BE71c8fBK" TargetMode="External"/><Relationship Id="rId1" Type="http://schemas.openxmlformats.org/officeDocument/2006/relationships/hyperlink" Target="consultantplus://offline/ref=E88F0C8B57259A8E16544F9DC27CADC22B5729ED2611768BD70DA245F7B40A830CAE0EEB7020B4B475BE71c8fBK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consultantplus://offline/ref=E88F0C8B57259A8E16544F9DC27CADC22B5729ED2611768BD70DA245F7B40A830CAE0EEB7020B4B475BE71c8fB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A14" sqref="A14"/>
    </sheetView>
  </sheetViews>
  <sheetFormatPr defaultRowHeight="15.75" x14ac:dyDescent="0.25"/>
  <cols>
    <col min="1" max="1" width="48.7109375" style="73" bestFit="1" customWidth="1"/>
    <col min="2" max="2" width="25.85546875" style="73" customWidth="1"/>
    <col min="3" max="3" width="12.5703125" style="73" customWidth="1"/>
    <col min="4" max="4" width="9.140625" style="73" hidden="1"/>
    <col min="5" max="5" width="13.42578125" style="73" customWidth="1"/>
    <col min="6" max="6" width="15.28515625" style="73" customWidth="1"/>
    <col min="7" max="16384" width="9.140625" style="73"/>
  </cols>
  <sheetData>
    <row r="1" spans="1:8" ht="135.75" customHeight="1" x14ac:dyDescent="0.25">
      <c r="E1" s="176" t="s">
        <v>329</v>
      </c>
      <c r="F1" s="176"/>
      <c r="G1" s="145"/>
      <c r="H1" s="145"/>
    </row>
    <row r="2" spans="1:8" ht="30.75" customHeight="1" x14ac:dyDescent="0.25">
      <c r="A2" s="182" t="s">
        <v>311</v>
      </c>
      <c r="B2" s="182"/>
      <c r="C2" s="182"/>
      <c r="D2" s="182"/>
      <c r="E2" s="182"/>
      <c r="F2" s="182"/>
    </row>
    <row r="3" spans="1:8" x14ac:dyDescent="0.25">
      <c r="F3" s="74" t="s">
        <v>12</v>
      </c>
    </row>
    <row r="4" spans="1:8" s="75" customFormat="1" x14ac:dyDescent="0.25">
      <c r="A4" s="180" t="s">
        <v>0</v>
      </c>
      <c r="B4" s="178" t="s">
        <v>1</v>
      </c>
      <c r="C4" s="177" t="s">
        <v>2</v>
      </c>
      <c r="D4" s="177"/>
      <c r="E4" s="177"/>
      <c r="F4" s="177"/>
    </row>
    <row r="5" spans="1:8" s="79" customFormat="1" x14ac:dyDescent="0.25">
      <c r="A5" s="181"/>
      <c r="B5" s="179"/>
      <c r="C5" s="76" t="s">
        <v>11</v>
      </c>
      <c r="D5" s="77"/>
      <c r="E5" s="78" t="s">
        <v>304</v>
      </c>
      <c r="F5" s="78" t="s">
        <v>320</v>
      </c>
    </row>
    <row r="6" spans="1:8" s="117" customFormat="1" ht="13.5" thickBot="1" x14ac:dyDescent="0.3">
      <c r="A6" s="112">
        <v>1</v>
      </c>
      <c r="B6" s="113">
        <v>2</v>
      </c>
      <c r="C6" s="114" t="s">
        <v>75</v>
      </c>
      <c r="D6" s="115"/>
      <c r="E6" s="116">
        <v>4</v>
      </c>
      <c r="F6" s="116">
        <v>5</v>
      </c>
    </row>
    <row r="7" spans="1:8" s="75" customFormat="1" x14ac:dyDescent="0.25">
      <c r="A7" s="80" t="s">
        <v>3</v>
      </c>
      <c r="B7" s="81" t="s">
        <v>4</v>
      </c>
      <c r="C7" s="82">
        <f>C9+C31</f>
        <v>6284897.8300000001</v>
      </c>
      <c r="D7" s="82" t="e">
        <f>D9+D31</f>
        <v>#REF!</v>
      </c>
      <c r="E7" s="82">
        <f>E9+E31</f>
        <v>5434680.7300000004</v>
      </c>
      <c r="F7" s="83">
        <f>F9+F31</f>
        <v>5438109.7300000004</v>
      </c>
    </row>
    <row r="8" spans="1:8" x14ac:dyDescent="0.25">
      <c r="A8" s="84" t="s">
        <v>5</v>
      </c>
      <c r="B8" s="85"/>
      <c r="C8" s="86"/>
      <c r="D8" s="87"/>
      <c r="E8" s="88"/>
      <c r="F8" s="89"/>
    </row>
    <row r="9" spans="1:8" s="75" customFormat="1" x14ac:dyDescent="0.25">
      <c r="A9" s="90" t="s">
        <v>78</v>
      </c>
      <c r="B9" s="91" t="s">
        <v>39</v>
      </c>
      <c r="C9" s="92">
        <f>C10+C16+C27</f>
        <v>5122570</v>
      </c>
      <c r="D9" s="92" t="e">
        <f>D10+D16+D27</f>
        <v>#REF!</v>
      </c>
      <c r="E9" s="92">
        <f t="shared" ref="E9:F9" si="0">E10+E16+E27</f>
        <v>5122570</v>
      </c>
      <c r="F9" s="171">
        <f t="shared" si="0"/>
        <v>5122570</v>
      </c>
    </row>
    <row r="10" spans="1:8" s="75" customFormat="1" x14ac:dyDescent="0.25">
      <c r="A10" s="90" t="s">
        <v>77</v>
      </c>
      <c r="B10" s="91" t="s">
        <v>40</v>
      </c>
      <c r="C10" s="93">
        <f>C11</f>
        <v>503000</v>
      </c>
      <c r="D10" s="93" t="e">
        <f t="shared" ref="D10:F10" si="1">D11</f>
        <v>#REF!</v>
      </c>
      <c r="E10" s="93">
        <f t="shared" si="1"/>
        <v>503000</v>
      </c>
      <c r="F10" s="94">
        <f t="shared" si="1"/>
        <v>503000</v>
      </c>
    </row>
    <row r="11" spans="1:8" s="75" customFormat="1" x14ac:dyDescent="0.25">
      <c r="A11" s="90" t="s">
        <v>16</v>
      </c>
      <c r="B11" s="91" t="s">
        <v>41</v>
      </c>
      <c r="C11" s="93">
        <f>C12+C14</f>
        <v>503000</v>
      </c>
      <c r="D11" s="93" t="e">
        <f>D12+#REF!+D14</f>
        <v>#REF!</v>
      </c>
      <c r="E11" s="93">
        <f>E12+E14</f>
        <v>503000</v>
      </c>
      <c r="F11" s="94">
        <f>F12+F14</f>
        <v>503000</v>
      </c>
    </row>
    <row r="12" spans="1:8" ht="94.5" x14ac:dyDescent="0.25">
      <c r="A12" s="95" t="s">
        <v>7</v>
      </c>
      <c r="B12" s="96" t="s">
        <v>42</v>
      </c>
      <c r="C12" s="97">
        <f>C13</f>
        <v>500000</v>
      </c>
      <c r="D12" s="97">
        <f t="shared" ref="D12:F12" si="2">D13</f>
        <v>500000</v>
      </c>
      <c r="E12" s="97">
        <f t="shared" si="2"/>
        <v>500000</v>
      </c>
      <c r="F12" s="98">
        <f t="shared" si="2"/>
        <v>500000</v>
      </c>
    </row>
    <row r="13" spans="1:8" ht="141.75" x14ac:dyDescent="0.25">
      <c r="A13" s="95" t="s">
        <v>8</v>
      </c>
      <c r="B13" s="96" t="s">
        <v>43</v>
      </c>
      <c r="C13" s="97">
        <v>500000</v>
      </c>
      <c r="D13" s="97">
        <v>500000</v>
      </c>
      <c r="E13" s="97">
        <v>500000</v>
      </c>
      <c r="F13" s="98">
        <v>500000</v>
      </c>
    </row>
    <row r="14" spans="1:8" ht="63" x14ac:dyDescent="0.25">
      <c r="A14" s="95" t="s">
        <v>9</v>
      </c>
      <c r="B14" s="96" t="s">
        <v>44</v>
      </c>
      <c r="C14" s="97">
        <f>C15</f>
        <v>3000</v>
      </c>
      <c r="D14" s="97">
        <f t="shared" ref="D14:F14" si="3">D15</f>
        <v>3000</v>
      </c>
      <c r="E14" s="97">
        <f t="shared" si="3"/>
        <v>3000</v>
      </c>
      <c r="F14" s="98">
        <f t="shared" si="3"/>
        <v>3000</v>
      </c>
    </row>
    <row r="15" spans="1:8" ht="94.5" x14ac:dyDescent="0.25">
      <c r="A15" s="95" t="s">
        <v>10</v>
      </c>
      <c r="B15" s="96" t="s">
        <v>45</v>
      </c>
      <c r="C15" s="97">
        <v>3000</v>
      </c>
      <c r="D15" s="97">
        <v>3000</v>
      </c>
      <c r="E15" s="97">
        <v>3000</v>
      </c>
      <c r="F15" s="98">
        <v>3000</v>
      </c>
    </row>
    <row r="16" spans="1:8" s="75" customFormat="1" x14ac:dyDescent="0.25">
      <c r="A16" s="90" t="s">
        <v>76</v>
      </c>
      <c r="B16" s="91" t="s">
        <v>46</v>
      </c>
      <c r="C16" s="93">
        <f>C17+C20</f>
        <v>4453000</v>
      </c>
      <c r="D16" s="93">
        <f t="shared" ref="D16:F16" si="4">D17+D20</f>
        <v>3353000</v>
      </c>
      <c r="E16" s="93">
        <f t="shared" si="4"/>
        <v>4453000</v>
      </c>
      <c r="F16" s="94">
        <f t="shared" si="4"/>
        <v>4453000</v>
      </c>
    </row>
    <row r="17" spans="1:6" s="75" customFormat="1" x14ac:dyDescent="0.25">
      <c r="A17" s="90" t="s">
        <v>74</v>
      </c>
      <c r="B17" s="91" t="s">
        <v>47</v>
      </c>
      <c r="C17" s="93">
        <f>C18</f>
        <v>1089000</v>
      </c>
      <c r="D17" s="93">
        <f t="shared" ref="D17:F17" si="5">D18</f>
        <v>1089000</v>
      </c>
      <c r="E17" s="93">
        <f t="shared" si="5"/>
        <v>1089000</v>
      </c>
      <c r="F17" s="94">
        <f t="shared" si="5"/>
        <v>1089000</v>
      </c>
    </row>
    <row r="18" spans="1:6" ht="63" x14ac:dyDescent="0.25">
      <c r="A18" s="95" t="s">
        <v>13</v>
      </c>
      <c r="B18" s="96" t="s">
        <v>48</v>
      </c>
      <c r="C18" s="97">
        <f>C19</f>
        <v>1089000</v>
      </c>
      <c r="D18" s="97">
        <f t="shared" ref="D18:F18" si="6">D19</f>
        <v>1089000</v>
      </c>
      <c r="E18" s="97">
        <f t="shared" si="6"/>
        <v>1089000</v>
      </c>
      <c r="F18" s="98">
        <f t="shared" si="6"/>
        <v>1089000</v>
      </c>
    </row>
    <row r="19" spans="1:6" ht="94.5" x14ac:dyDescent="0.25">
      <c r="A19" s="95" t="s">
        <v>14</v>
      </c>
      <c r="B19" s="96" t="s">
        <v>49</v>
      </c>
      <c r="C19" s="97">
        <v>1089000</v>
      </c>
      <c r="D19" s="97">
        <v>1089000</v>
      </c>
      <c r="E19" s="97">
        <v>1089000</v>
      </c>
      <c r="F19" s="98">
        <v>1089000</v>
      </c>
    </row>
    <row r="20" spans="1:6" s="75" customFormat="1" x14ac:dyDescent="0.25">
      <c r="A20" s="90" t="s">
        <v>15</v>
      </c>
      <c r="B20" s="91" t="s">
        <v>50</v>
      </c>
      <c r="C20" s="93">
        <f>C21+C24</f>
        <v>3364000</v>
      </c>
      <c r="D20" s="93">
        <f t="shared" ref="D20:F20" si="7">D21+D24</f>
        <v>2264000</v>
      </c>
      <c r="E20" s="93">
        <f t="shared" si="7"/>
        <v>3364000</v>
      </c>
      <c r="F20" s="94">
        <f t="shared" si="7"/>
        <v>3364000</v>
      </c>
    </row>
    <row r="21" spans="1:6" x14ac:dyDescent="0.25">
      <c r="A21" s="95" t="s">
        <v>17</v>
      </c>
      <c r="B21" s="96" t="s">
        <v>51</v>
      </c>
      <c r="C21" s="97">
        <f>C22</f>
        <v>2264000</v>
      </c>
      <c r="D21" s="97">
        <f t="shared" ref="D21:F21" si="8">D22</f>
        <v>2264000</v>
      </c>
      <c r="E21" s="97">
        <f t="shared" si="8"/>
        <v>2264000</v>
      </c>
      <c r="F21" s="98">
        <f t="shared" si="8"/>
        <v>2264000</v>
      </c>
    </row>
    <row r="22" spans="1:6" ht="47.25" x14ac:dyDescent="0.25">
      <c r="A22" s="95" t="s">
        <v>18</v>
      </c>
      <c r="B22" s="96" t="s">
        <v>52</v>
      </c>
      <c r="C22" s="97">
        <f>C23</f>
        <v>2264000</v>
      </c>
      <c r="D22" s="97">
        <f t="shared" ref="D22:F22" si="9">D23</f>
        <v>2264000</v>
      </c>
      <c r="E22" s="97">
        <f t="shared" si="9"/>
        <v>2264000</v>
      </c>
      <c r="F22" s="98">
        <f t="shared" si="9"/>
        <v>2264000</v>
      </c>
    </row>
    <row r="23" spans="1:6" ht="94.5" x14ac:dyDescent="0.25">
      <c r="A23" s="95" t="s">
        <v>19</v>
      </c>
      <c r="B23" s="96" t="s">
        <v>53</v>
      </c>
      <c r="C23" s="97">
        <v>2264000</v>
      </c>
      <c r="D23" s="97">
        <v>2264000</v>
      </c>
      <c r="E23" s="97">
        <v>2264000</v>
      </c>
      <c r="F23" s="98">
        <v>2264000</v>
      </c>
    </row>
    <row r="24" spans="1:6" x14ac:dyDescent="0.25">
      <c r="A24" s="95" t="s">
        <v>20</v>
      </c>
      <c r="B24" s="96" t="s">
        <v>54</v>
      </c>
      <c r="C24" s="97">
        <f>C25</f>
        <v>1100000</v>
      </c>
      <c r="D24" s="99"/>
      <c r="E24" s="100">
        <f>E25</f>
        <v>1100000</v>
      </c>
      <c r="F24" s="101">
        <f>F25</f>
        <v>1100000</v>
      </c>
    </row>
    <row r="25" spans="1:6" ht="47.25" x14ac:dyDescent="0.25">
      <c r="A25" s="95" t="s">
        <v>21</v>
      </c>
      <c r="B25" s="96" t="s">
        <v>55</v>
      </c>
      <c r="C25" s="97">
        <f>C26</f>
        <v>1100000</v>
      </c>
      <c r="D25" s="99"/>
      <c r="E25" s="100">
        <f>E26</f>
        <v>1100000</v>
      </c>
      <c r="F25" s="101">
        <f>F26</f>
        <v>1100000</v>
      </c>
    </row>
    <row r="26" spans="1:6" ht="94.5" x14ac:dyDescent="0.25">
      <c r="A26" s="95" t="s">
        <v>22</v>
      </c>
      <c r="B26" s="96" t="s">
        <v>56</v>
      </c>
      <c r="C26" s="97">
        <v>1100000</v>
      </c>
      <c r="D26" s="97">
        <v>1100000</v>
      </c>
      <c r="E26" s="97">
        <v>1100000</v>
      </c>
      <c r="F26" s="98">
        <v>1100000</v>
      </c>
    </row>
    <row r="27" spans="1:6" s="75" customFormat="1" ht="47.25" x14ac:dyDescent="0.25">
      <c r="A27" s="90" t="s">
        <v>23</v>
      </c>
      <c r="B27" s="91" t="s">
        <v>57</v>
      </c>
      <c r="C27" s="93">
        <f>C28</f>
        <v>166570</v>
      </c>
      <c r="D27" s="93" t="e">
        <f t="shared" ref="D27:F27" si="10">D28</f>
        <v>#REF!</v>
      </c>
      <c r="E27" s="93">
        <f t="shared" si="10"/>
        <v>166570</v>
      </c>
      <c r="F27" s="94">
        <f t="shared" si="10"/>
        <v>166570</v>
      </c>
    </row>
    <row r="28" spans="1:6" ht="110.25" x14ac:dyDescent="0.25">
      <c r="A28" s="95" t="s">
        <v>24</v>
      </c>
      <c r="B28" s="96" t="s">
        <v>58</v>
      </c>
      <c r="C28" s="97">
        <f>+C29</f>
        <v>166570</v>
      </c>
      <c r="D28" s="97" t="e">
        <f>#REF!+D29</f>
        <v>#REF!</v>
      </c>
      <c r="E28" s="97">
        <f>E29</f>
        <v>166570</v>
      </c>
      <c r="F28" s="98">
        <f>F29</f>
        <v>166570</v>
      </c>
    </row>
    <row r="29" spans="1:6" ht="110.25" x14ac:dyDescent="0.25">
      <c r="A29" s="95" t="s">
        <v>25</v>
      </c>
      <c r="B29" s="96" t="s">
        <v>60</v>
      </c>
      <c r="C29" s="97">
        <f>C30</f>
        <v>166570</v>
      </c>
      <c r="D29" s="97">
        <f t="shared" ref="D29:F29" si="11">D30</f>
        <v>166570</v>
      </c>
      <c r="E29" s="97">
        <f t="shared" si="11"/>
        <v>166570</v>
      </c>
      <c r="F29" s="98">
        <f t="shared" si="11"/>
        <v>166570</v>
      </c>
    </row>
    <row r="30" spans="1:6" ht="94.5" x14ac:dyDescent="0.25">
      <c r="A30" s="95" t="s">
        <v>26</v>
      </c>
      <c r="B30" s="96" t="s">
        <v>61</v>
      </c>
      <c r="C30" s="97">
        <v>166570</v>
      </c>
      <c r="D30" s="97">
        <v>166570</v>
      </c>
      <c r="E30" s="97">
        <v>166570</v>
      </c>
      <c r="F30" s="98">
        <v>166570</v>
      </c>
    </row>
    <row r="31" spans="1:6" s="75" customFormat="1" x14ac:dyDescent="0.25">
      <c r="A31" s="90" t="s">
        <v>30</v>
      </c>
      <c r="B31" s="91" t="s">
        <v>66</v>
      </c>
      <c r="C31" s="93">
        <f>C32</f>
        <v>1162327.83</v>
      </c>
      <c r="D31" s="93">
        <f t="shared" ref="D31:F31" si="12">D32</f>
        <v>0</v>
      </c>
      <c r="E31" s="93">
        <f t="shared" si="12"/>
        <v>312110.73</v>
      </c>
      <c r="F31" s="94">
        <f t="shared" si="12"/>
        <v>315539.73</v>
      </c>
    </row>
    <row r="32" spans="1:6" s="75" customFormat="1" ht="47.25" x14ac:dyDescent="0.25">
      <c r="A32" s="90" t="s">
        <v>31</v>
      </c>
      <c r="B32" s="91" t="s">
        <v>67</v>
      </c>
      <c r="C32" s="93">
        <f>C33+C36</f>
        <v>1162327.83</v>
      </c>
      <c r="D32" s="93">
        <f>D33+D36</f>
        <v>0</v>
      </c>
      <c r="E32" s="93">
        <f t="shared" ref="E32:F32" si="13">E33+E36</f>
        <v>312110.73</v>
      </c>
      <c r="F32" s="94">
        <f t="shared" si="13"/>
        <v>315539.73</v>
      </c>
    </row>
    <row r="33" spans="1:6" s="75" customFormat="1" ht="31.5" x14ac:dyDescent="0.25">
      <c r="A33" s="90" t="s">
        <v>33</v>
      </c>
      <c r="B33" s="91" t="s">
        <v>68</v>
      </c>
      <c r="C33" s="93">
        <f>C34</f>
        <v>88836</v>
      </c>
      <c r="D33" s="93">
        <f t="shared" ref="D33:F33" si="14">D34</f>
        <v>0</v>
      </c>
      <c r="E33" s="93">
        <f t="shared" si="14"/>
        <v>89725</v>
      </c>
      <c r="F33" s="94">
        <f t="shared" si="14"/>
        <v>93154</v>
      </c>
    </row>
    <row r="34" spans="1:6" ht="47.25" x14ac:dyDescent="0.25">
      <c r="A34" s="95" t="s">
        <v>34</v>
      </c>
      <c r="B34" s="96" t="s">
        <v>69</v>
      </c>
      <c r="C34" s="97">
        <f>C35</f>
        <v>88836</v>
      </c>
      <c r="D34" s="97">
        <f t="shared" ref="D34:F34" si="15">D35</f>
        <v>0</v>
      </c>
      <c r="E34" s="97">
        <f t="shared" si="15"/>
        <v>89725</v>
      </c>
      <c r="F34" s="98">
        <f t="shared" si="15"/>
        <v>93154</v>
      </c>
    </row>
    <row r="35" spans="1:6" ht="63" x14ac:dyDescent="0.25">
      <c r="A35" s="95" t="s">
        <v>35</v>
      </c>
      <c r="B35" s="96" t="s">
        <v>70</v>
      </c>
      <c r="C35" s="97">
        <v>88836</v>
      </c>
      <c r="D35" s="99"/>
      <c r="E35" s="100">
        <v>89725</v>
      </c>
      <c r="F35" s="101">
        <v>93154</v>
      </c>
    </row>
    <row r="36" spans="1:6" s="75" customFormat="1" x14ac:dyDescent="0.25">
      <c r="A36" s="90" t="s">
        <v>36</v>
      </c>
      <c r="B36" s="91" t="s">
        <v>71</v>
      </c>
      <c r="C36" s="93">
        <f>C37</f>
        <v>1073491.83</v>
      </c>
      <c r="D36" s="93">
        <f t="shared" ref="D36:F36" si="16">D37</f>
        <v>0</v>
      </c>
      <c r="E36" s="93">
        <f t="shared" si="16"/>
        <v>222385.73</v>
      </c>
      <c r="F36" s="94">
        <f t="shared" si="16"/>
        <v>222385.73</v>
      </c>
    </row>
    <row r="37" spans="1:6" ht="78.75" x14ac:dyDescent="0.25">
      <c r="A37" s="95" t="s">
        <v>37</v>
      </c>
      <c r="B37" s="96" t="s">
        <v>72</v>
      </c>
      <c r="C37" s="97">
        <f>C38</f>
        <v>1073491.83</v>
      </c>
      <c r="D37" s="97">
        <f t="shared" ref="D37:F37" si="17">D38</f>
        <v>0</v>
      </c>
      <c r="E37" s="97">
        <f t="shared" si="17"/>
        <v>222385.73</v>
      </c>
      <c r="F37" s="98">
        <f t="shared" si="17"/>
        <v>222385.73</v>
      </c>
    </row>
    <row r="38" spans="1:6" ht="95.25" thickBot="1" x14ac:dyDescent="0.3">
      <c r="A38" s="95" t="s">
        <v>38</v>
      </c>
      <c r="B38" s="102" t="s">
        <v>73</v>
      </c>
      <c r="C38" s="103">
        <v>1073491.83</v>
      </c>
      <c r="D38" s="104"/>
      <c r="E38" s="105">
        <v>222385.73</v>
      </c>
      <c r="F38" s="106">
        <v>222385.73</v>
      </c>
    </row>
    <row r="39" spans="1:6" x14ac:dyDescent="0.25">
      <c r="A39" s="107"/>
      <c r="B39" s="107"/>
      <c r="C39" s="107"/>
      <c r="D39" s="107"/>
    </row>
    <row r="42" spans="1:6" x14ac:dyDescent="0.25">
      <c r="C42" s="108"/>
      <c r="E42" s="108"/>
      <c r="F42" s="108"/>
    </row>
  </sheetData>
  <mergeCells count="5">
    <mergeCell ref="E1:F1"/>
    <mergeCell ref="C4:F4"/>
    <mergeCell ref="B4:B5"/>
    <mergeCell ref="A4:A5"/>
    <mergeCell ref="A2:F2"/>
  </mergeCells>
  <pageMargins left="0.62992125984251968" right="0.23622047244094491" top="0.74803149606299213" bottom="0.15748031496062992" header="0.31496062992125984" footer="0.31496062992125984"/>
  <pageSetup paperSize="9" scale="81" fitToHeight="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B6" sqref="B6"/>
    </sheetView>
  </sheetViews>
  <sheetFormatPr defaultRowHeight="15.75" x14ac:dyDescent="0.25"/>
  <cols>
    <col min="1" max="1" width="16.7109375" style="73" customWidth="1"/>
    <col min="2" max="2" width="22.140625" style="73" customWidth="1"/>
    <col min="3" max="3" width="55.28515625" style="73" customWidth="1"/>
    <col min="4" max="4" width="9.140625" style="73"/>
    <col min="5" max="5" width="13.42578125" style="73" customWidth="1"/>
    <col min="6" max="6" width="15.28515625" style="73" customWidth="1"/>
    <col min="7" max="16384" width="9.140625" style="73"/>
  </cols>
  <sheetData>
    <row r="1" spans="1:4" ht="103.5" customHeight="1" x14ac:dyDescent="0.25">
      <c r="C1" s="145" t="s">
        <v>330</v>
      </c>
      <c r="D1" s="145"/>
    </row>
    <row r="2" spans="1:4" ht="33" customHeight="1" x14ac:dyDescent="0.25">
      <c r="A2" s="186" t="s">
        <v>312</v>
      </c>
      <c r="B2" s="186"/>
      <c r="C2" s="186"/>
    </row>
    <row r="3" spans="1:4" s="139" customFormat="1" x14ac:dyDescent="0.25">
      <c r="A3" s="187" t="s">
        <v>79</v>
      </c>
      <c r="B3" s="188"/>
      <c r="C3" s="189" t="s">
        <v>240</v>
      </c>
    </row>
    <row r="4" spans="1:4" s="139" customFormat="1" ht="31.5" x14ac:dyDescent="0.25">
      <c r="A4" s="140" t="s">
        <v>239</v>
      </c>
      <c r="B4" s="141" t="s">
        <v>80</v>
      </c>
      <c r="C4" s="190"/>
    </row>
    <row r="5" spans="1:4" x14ac:dyDescent="0.25">
      <c r="A5" s="183" t="s">
        <v>278</v>
      </c>
      <c r="B5" s="184"/>
      <c r="C5" s="185"/>
    </row>
    <row r="6" spans="1:4" ht="78.75" x14ac:dyDescent="0.25">
      <c r="A6" s="130">
        <v>940</v>
      </c>
      <c r="B6" s="131" t="s">
        <v>337</v>
      </c>
      <c r="C6" s="132" t="s">
        <v>89</v>
      </c>
    </row>
    <row r="7" spans="1:4" ht="78.75" x14ac:dyDescent="0.25">
      <c r="A7" s="130">
        <v>940</v>
      </c>
      <c r="B7" s="134" t="s">
        <v>59</v>
      </c>
      <c r="C7" s="136" t="s">
        <v>250</v>
      </c>
    </row>
    <row r="8" spans="1:4" ht="78.75" x14ac:dyDescent="0.25">
      <c r="A8" s="130">
        <v>940</v>
      </c>
      <c r="B8" s="133" t="s">
        <v>61</v>
      </c>
      <c r="C8" s="135" t="s">
        <v>26</v>
      </c>
    </row>
    <row r="9" spans="1:4" ht="94.5" x14ac:dyDescent="0.25">
      <c r="A9" s="130">
        <v>940</v>
      </c>
      <c r="B9" s="133" t="s">
        <v>90</v>
      </c>
      <c r="C9" s="136" t="s">
        <v>91</v>
      </c>
    </row>
    <row r="10" spans="1:4" ht="94.5" x14ac:dyDescent="0.25">
      <c r="A10" s="130">
        <v>940</v>
      </c>
      <c r="B10" s="133" t="s">
        <v>62</v>
      </c>
      <c r="C10" s="135" t="s">
        <v>27</v>
      </c>
    </row>
    <row r="11" spans="1:4" ht="31.5" x14ac:dyDescent="0.25">
      <c r="A11" s="130">
        <v>940</v>
      </c>
      <c r="B11" s="133" t="s">
        <v>92</v>
      </c>
      <c r="C11" s="135" t="s">
        <v>93</v>
      </c>
    </row>
    <row r="12" spans="1:4" ht="31.5" x14ac:dyDescent="0.25">
      <c r="A12" s="130">
        <v>940</v>
      </c>
      <c r="B12" s="133" t="s">
        <v>63</v>
      </c>
      <c r="C12" s="135" t="s">
        <v>94</v>
      </c>
    </row>
    <row r="13" spans="1:4" ht="94.5" x14ac:dyDescent="0.25">
      <c r="A13" s="130">
        <v>940</v>
      </c>
      <c r="B13" s="133" t="s">
        <v>95</v>
      </c>
      <c r="C13" s="136" t="s">
        <v>96</v>
      </c>
    </row>
    <row r="14" spans="1:4" ht="94.5" x14ac:dyDescent="0.25">
      <c r="A14" s="130">
        <v>940</v>
      </c>
      <c r="B14" s="133" t="s">
        <v>97</v>
      </c>
      <c r="C14" s="136" t="s">
        <v>98</v>
      </c>
    </row>
    <row r="15" spans="1:4" ht="94.5" x14ac:dyDescent="0.25">
      <c r="A15" s="130">
        <v>940</v>
      </c>
      <c r="B15" s="133" t="s">
        <v>64</v>
      </c>
      <c r="C15" s="136" t="s">
        <v>28</v>
      </c>
    </row>
    <row r="16" spans="1:4" ht="110.25" x14ac:dyDescent="0.25">
      <c r="A16" s="130">
        <v>940</v>
      </c>
      <c r="B16" s="133" t="s">
        <v>65</v>
      </c>
      <c r="C16" s="137" t="s">
        <v>29</v>
      </c>
    </row>
    <row r="17" spans="1:3" ht="31.5" x14ac:dyDescent="0.25">
      <c r="A17" s="130">
        <v>940</v>
      </c>
      <c r="B17" s="131" t="s">
        <v>99</v>
      </c>
      <c r="C17" s="132" t="s">
        <v>100</v>
      </c>
    </row>
    <row r="18" spans="1:3" ht="63" x14ac:dyDescent="0.25">
      <c r="A18" s="130">
        <v>940</v>
      </c>
      <c r="B18" s="133" t="s">
        <v>101</v>
      </c>
      <c r="C18" s="135" t="s">
        <v>102</v>
      </c>
    </row>
    <row r="19" spans="1:3" ht="47.25" x14ac:dyDescent="0.25">
      <c r="A19" s="130">
        <v>940</v>
      </c>
      <c r="B19" s="133" t="s">
        <v>103</v>
      </c>
      <c r="C19" s="135" t="s">
        <v>104</v>
      </c>
    </row>
    <row r="20" spans="1:3" ht="31.5" x14ac:dyDescent="0.25">
      <c r="A20" s="130">
        <v>940</v>
      </c>
      <c r="B20" s="133" t="s">
        <v>105</v>
      </c>
      <c r="C20" s="135" t="s">
        <v>106</v>
      </c>
    </row>
    <row r="21" spans="1:3" ht="78.75" x14ac:dyDescent="0.25">
      <c r="A21" s="130">
        <v>940</v>
      </c>
      <c r="B21" s="165" t="s">
        <v>107</v>
      </c>
      <c r="C21" s="136" t="s">
        <v>108</v>
      </c>
    </row>
    <row r="22" spans="1:3" ht="31.5" x14ac:dyDescent="0.25">
      <c r="A22" s="130">
        <v>940</v>
      </c>
      <c r="B22" s="133" t="s">
        <v>109</v>
      </c>
      <c r="C22" s="135" t="s">
        <v>110</v>
      </c>
    </row>
    <row r="23" spans="1:3" ht="31.5" x14ac:dyDescent="0.25">
      <c r="A23" s="130">
        <v>940</v>
      </c>
      <c r="B23" s="133" t="s">
        <v>241</v>
      </c>
      <c r="C23" s="135" t="s">
        <v>32</v>
      </c>
    </row>
    <row r="24" spans="1:3" ht="31.5" x14ac:dyDescent="0.25">
      <c r="A24" s="130">
        <v>940</v>
      </c>
      <c r="B24" s="133" t="s">
        <v>242</v>
      </c>
      <c r="C24" s="135" t="s">
        <v>111</v>
      </c>
    </row>
    <row r="25" spans="1:3" x14ac:dyDescent="0.25">
      <c r="A25" s="130">
        <v>940</v>
      </c>
      <c r="B25" s="133" t="s">
        <v>243</v>
      </c>
      <c r="C25" s="135" t="s">
        <v>112</v>
      </c>
    </row>
    <row r="26" spans="1:3" ht="47.25" x14ac:dyDescent="0.25">
      <c r="A26" s="130">
        <v>940</v>
      </c>
      <c r="B26" s="133" t="s">
        <v>302</v>
      </c>
      <c r="C26" s="135" t="s">
        <v>303</v>
      </c>
    </row>
    <row r="27" spans="1:3" x14ac:dyDescent="0.25">
      <c r="A27" s="130">
        <v>940</v>
      </c>
      <c r="B27" s="133" t="s">
        <v>244</v>
      </c>
      <c r="C27" s="135" t="s">
        <v>113</v>
      </c>
    </row>
    <row r="28" spans="1:3" ht="47.25" x14ac:dyDescent="0.25">
      <c r="A28" s="130">
        <v>940</v>
      </c>
      <c r="B28" s="133" t="s">
        <v>70</v>
      </c>
      <c r="C28" s="135" t="s">
        <v>35</v>
      </c>
    </row>
    <row r="29" spans="1:3" ht="47.25" x14ac:dyDescent="0.25">
      <c r="A29" s="130">
        <v>940</v>
      </c>
      <c r="B29" s="133" t="s">
        <v>245</v>
      </c>
      <c r="C29" s="135" t="s">
        <v>114</v>
      </c>
    </row>
    <row r="30" spans="1:3" ht="78.75" x14ac:dyDescent="0.25">
      <c r="A30" s="130">
        <v>940</v>
      </c>
      <c r="B30" s="133" t="s">
        <v>246</v>
      </c>
      <c r="C30" s="135" t="s">
        <v>38</v>
      </c>
    </row>
    <row r="31" spans="1:3" ht="31.5" x14ac:dyDescent="0.25">
      <c r="A31" s="130">
        <v>940</v>
      </c>
      <c r="B31" s="138" t="s">
        <v>247</v>
      </c>
      <c r="C31" s="135" t="s">
        <v>115</v>
      </c>
    </row>
    <row r="32" spans="1:3" ht="47.25" x14ac:dyDescent="0.25">
      <c r="A32" s="130">
        <v>940</v>
      </c>
      <c r="B32" s="133" t="s">
        <v>248</v>
      </c>
      <c r="C32" s="135" t="s">
        <v>116</v>
      </c>
    </row>
    <row r="33" spans="1:3" ht="31.5" x14ac:dyDescent="0.25">
      <c r="A33" s="130">
        <v>940</v>
      </c>
      <c r="B33" s="133" t="s">
        <v>117</v>
      </c>
      <c r="C33" s="135" t="s">
        <v>118</v>
      </c>
    </row>
    <row r="34" spans="1:3" ht="110.25" x14ac:dyDescent="0.25">
      <c r="A34" s="130">
        <v>940</v>
      </c>
      <c r="B34" s="133" t="s">
        <v>119</v>
      </c>
      <c r="C34" s="137" t="s">
        <v>120</v>
      </c>
    </row>
    <row r="35" spans="1:3" ht="63" x14ac:dyDescent="0.25">
      <c r="A35" s="130">
        <v>940</v>
      </c>
      <c r="B35" s="133" t="s">
        <v>249</v>
      </c>
      <c r="C35" s="135" t="s">
        <v>121</v>
      </c>
    </row>
    <row r="36" spans="1:3" x14ac:dyDescent="0.25">
      <c r="A36" s="62"/>
      <c r="B36" s="129"/>
      <c r="C36" s="129"/>
    </row>
    <row r="38" spans="1:3" x14ac:dyDescent="0.25">
      <c r="A38" s="62"/>
      <c r="B38" s="129"/>
      <c r="C38" s="129"/>
    </row>
  </sheetData>
  <mergeCells count="4">
    <mergeCell ref="A5:C5"/>
    <mergeCell ref="A2:C2"/>
    <mergeCell ref="A3:B3"/>
    <mergeCell ref="C3:C4"/>
  </mergeCells>
  <pageMargins left="0.39370078740157483" right="0.39370078740157483" top="0.39370078740157483" bottom="0.39370078740157483" header="0" footer="0"/>
  <pageSetup paperSize="9" fitToHeight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" sqref="C2"/>
    </sheetView>
  </sheetViews>
  <sheetFormatPr defaultRowHeight="15.75" x14ac:dyDescent="0.25"/>
  <cols>
    <col min="1" max="1" width="16.85546875" style="10" customWidth="1"/>
    <col min="2" max="2" width="22.42578125" style="10" customWidth="1"/>
    <col min="3" max="3" width="47.140625" style="10" customWidth="1"/>
    <col min="4" max="16384" width="9.140625" style="10"/>
  </cols>
  <sheetData>
    <row r="1" spans="1:3" ht="78.75" x14ac:dyDescent="0.25">
      <c r="C1" s="145" t="s">
        <v>331</v>
      </c>
    </row>
    <row r="3" spans="1:3" ht="68.25" customHeight="1" x14ac:dyDescent="0.25">
      <c r="A3" s="195" t="s">
        <v>313</v>
      </c>
      <c r="B3" s="195"/>
      <c r="C3" s="195"/>
    </row>
    <row r="5" spans="1:3" s="139" customFormat="1" x14ac:dyDescent="0.25">
      <c r="A5" s="187" t="s">
        <v>79</v>
      </c>
      <c r="B5" s="188"/>
      <c r="C5" s="189" t="s">
        <v>240</v>
      </c>
    </row>
    <row r="6" spans="1:3" s="139" customFormat="1" ht="31.5" x14ac:dyDescent="0.25">
      <c r="A6" s="140" t="s">
        <v>239</v>
      </c>
      <c r="B6" s="141" t="s">
        <v>80</v>
      </c>
      <c r="C6" s="190"/>
    </row>
    <row r="7" spans="1:3" s="73" customFormat="1" x14ac:dyDescent="0.25">
      <c r="A7" s="191" t="s">
        <v>81</v>
      </c>
      <c r="B7" s="192"/>
      <c r="C7" s="193"/>
    </row>
    <row r="8" spans="1:3" s="73" customFormat="1" x14ac:dyDescent="0.25">
      <c r="A8" s="142">
        <v>182</v>
      </c>
      <c r="B8" s="142" t="s">
        <v>41</v>
      </c>
      <c r="C8" s="143" t="s">
        <v>82</v>
      </c>
    </row>
    <row r="9" spans="1:3" s="73" customFormat="1" x14ac:dyDescent="0.25">
      <c r="A9" s="142">
        <v>182</v>
      </c>
      <c r="B9" s="142" t="s">
        <v>83</v>
      </c>
      <c r="C9" s="143" t="s">
        <v>84</v>
      </c>
    </row>
    <row r="10" spans="1:3" s="73" customFormat="1" x14ac:dyDescent="0.25">
      <c r="A10" s="142">
        <v>182</v>
      </c>
      <c r="B10" s="142" t="s">
        <v>47</v>
      </c>
      <c r="C10" s="143" t="s">
        <v>85</v>
      </c>
    </row>
    <row r="11" spans="1:3" s="73" customFormat="1" x14ac:dyDescent="0.25">
      <c r="A11" s="142">
        <v>182</v>
      </c>
      <c r="B11" s="142" t="s">
        <v>50</v>
      </c>
      <c r="C11" s="143" t="s">
        <v>86</v>
      </c>
    </row>
    <row r="12" spans="1:3" s="73" customFormat="1" ht="47.25" x14ac:dyDescent="0.25">
      <c r="A12" s="142">
        <v>182</v>
      </c>
      <c r="B12" s="142" t="s">
        <v>87</v>
      </c>
      <c r="C12" s="144" t="s">
        <v>88</v>
      </c>
    </row>
    <row r="14" spans="1:3" s="73" customFormat="1" ht="49.5" customHeight="1" x14ac:dyDescent="0.25">
      <c r="A14" s="194" t="s">
        <v>122</v>
      </c>
      <c r="B14" s="194"/>
      <c r="C14" s="194"/>
    </row>
  </sheetData>
  <mergeCells count="5">
    <mergeCell ref="A5:B5"/>
    <mergeCell ref="C5:C6"/>
    <mergeCell ref="A7:C7"/>
    <mergeCell ref="A14:C14"/>
    <mergeCell ref="A3:C3"/>
  </mergeCells>
  <hyperlinks>
    <hyperlink ref="C8" r:id="rId1" display="consultantplus://offline/ref=E88F0C8B57259A8E16544F9DC27CADC22B5729ED2611768BD70DA245F7B40A830CAE0EEB7020B4B475BE71c8fBK"/>
    <hyperlink ref="C9" r:id="rId2" display="consultantplus://offline/ref=E88F0C8B57259A8E16544F9DC27CADC22B5729ED2611768BD70DA245F7B40A830CAE0EEB7020B4B475BE71c8fBK"/>
    <hyperlink ref="C10" r:id="rId3" display="consultantplus://offline/ref=E88F0C8B57259A8E16544F9DC27CADC22B5729ED2611768BD70DA245F7B40A830CAE0EEB7020B4B475BE71c8fBK"/>
    <hyperlink ref="C11" r:id="rId4" display="consultantplus://offline/ref=E88F0C8B57259A8E16544F9DC27CADC22B5729ED2611768BD70DA245F7B40A830CAE0EEB7020B4B475BE71c8fBK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C2" sqref="C2"/>
    </sheetView>
  </sheetViews>
  <sheetFormatPr defaultRowHeight="15.75" x14ac:dyDescent="0.25"/>
  <cols>
    <col min="1" max="1" width="20.140625" style="62" customWidth="1"/>
    <col min="2" max="2" width="23.140625" style="129" customWidth="1"/>
    <col min="3" max="3" width="60.140625" style="129" customWidth="1"/>
    <col min="4" max="256" width="9.140625" style="62"/>
    <col min="257" max="257" width="20.140625" style="62" customWidth="1"/>
    <col min="258" max="258" width="23.140625" style="62" customWidth="1"/>
    <col min="259" max="259" width="60.140625" style="62" customWidth="1"/>
    <col min="260" max="512" width="9.140625" style="62"/>
    <col min="513" max="513" width="20.140625" style="62" customWidth="1"/>
    <col min="514" max="514" width="23.140625" style="62" customWidth="1"/>
    <col min="515" max="515" width="60.140625" style="62" customWidth="1"/>
    <col min="516" max="768" width="9.140625" style="62"/>
    <col min="769" max="769" width="20.140625" style="62" customWidth="1"/>
    <col min="770" max="770" width="23.140625" style="62" customWidth="1"/>
    <col min="771" max="771" width="60.140625" style="62" customWidth="1"/>
    <col min="772" max="1024" width="9.140625" style="62"/>
    <col min="1025" max="1025" width="20.140625" style="62" customWidth="1"/>
    <col min="1026" max="1026" width="23.140625" style="62" customWidth="1"/>
    <col min="1027" max="1027" width="60.140625" style="62" customWidth="1"/>
    <col min="1028" max="1280" width="9.140625" style="62"/>
    <col min="1281" max="1281" width="20.140625" style="62" customWidth="1"/>
    <col min="1282" max="1282" width="23.140625" style="62" customWidth="1"/>
    <col min="1283" max="1283" width="60.140625" style="62" customWidth="1"/>
    <col min="1284" max="1536" width="9.140625" style="62"/>
    <col min="1537" max="1537" width="20.140625" style="62" customWidth="1"/>
    <col min="1538" max="1538" width="23.140625" style="62" customWidth="1"/>
    <col min="1539" max="1539" width="60.140625" style="62" customWidth="1"/>
    <col min="1540" max="1792" width="9.140625" style="62"/>
    <col min="1793" max="1793" width="20.140625" style="62" customWidth="1"/>
    <col min="1794" max="1794" width="23.140625" style="62" customWidth="1"/>
    <col min="1795" max="1795" width="60.140625" style="62" customWidth="1"/>
    <col min="1796" max="2048" width="9.140625" style="62"/>
    <col min="2049" max="2049" width="20.140625" style="62" customWidth="1"/>
    <col min="2050" max="2050" width="23.140625" style="62" customWidth="1"/>
    <col min="2051" max="2051" width="60.140625" style="62" customWidth="1"/>
    <col min="2052" max="2304" width="9.140625" style="62"/>
    <col min="2305" max="2305" width="20.140625" style="62" customWidth="1"/>
    <col min="2306" max="2306" width="23.140625" style="62" customWidth="1"/>
    <col min="2307" max="2307" width="60.140625" style="62" customWidth="1"/>
    <col min="2308" max="2560" width="9.140625" style="62"/>
    <col min="2561" max="2561" width="20.140625" style="62" customWidth="1"/>
    <col min="2562" max="2562" width="23.140625" style="62" customWidth="1"/>
    <col min="2563" max="2563" width="60.140625" style="62" customWidth="1"/>
    <col min="2564" max="2816" width="9.140625" style="62"/>
    <col min="2817" max="2817" width="20.140625" style="62" customWidth="1"/>
    <col min="2818" max="2818" width="23.140625" style="62" customWidth="1"/>
    <col min="2819" max="2819" width="60.140625" style="62" customWidth="1"/>
    <col min="2820" max="3072" width="9.140625" style="62"/>
    <col min="3073" max="3073" width="20.140625" style="62" customWidth="1"/>
    <col min="3074" max="3074" width="23.140625" style="62" customWidth="1"/>
    <col min="3075" max="3075" width="60.140625" style="62" customWidth="1"/>
    <col min="3076" max="3328" width="9.140625" style="62"/>
    <col min="3329" max="3329" width="20.140625" style="62" customWidth="1"/>
    <col min="3330" max="3330" width="23.140625" style="62" customWidth="1"/>
    <col min="3331" max="3331" width="60.140625" style="62" customWidth="1"/>
    <col min="3332" max="3584" width="9.140625" style="62"/>
    <col min="3585" max="3585" width="20.140625" style="62" customWidth="1"/>
    <col min="3586" max="3586" width="23.140625" style="62" customWidth="1"/>
    <col min="3587" max="3587" width="60.140625" style="62" customWidth="1"/>
    <col min="3588" max="3840" width="9.140625" style="62"/>
    <col min="3841" max="3841" width="20.140625" style="62" customWidth="1"/>
    <col min="3842" max="3842" width="23.140625" style="62" customWidth="1"/>
    <col min="3843" max="3843" width="60.140625" style="62" customWidth="1"/>
    <col min="3844" max="4096" width="9.140625" style="62"/>
    <col min="4097" max="4097" width="20.140625" style="62" customWidth="1"/>
    <col min="4098" max="4098" width="23.140625" style="62" customWidth="1"/>
    <col min="4099" max="4099" width="60.140625" style="62" customWidth="1"/>
    <col min="4100" max="4352" width="9.140625" style="62"/>
    <col min="4353" max="4353" width="20.140625" style="62" customWidth="1"/>
    <col min="4354" max="4354" width="23.140625" style="62" customWidth="1"/>
    <col min="4355" max="4355" width="60.140625" style="62" customWidth="1"/>
    <col min="4356" max="4608" width="9.140625" style="62"/>
    <col min="4609" max="4609" width="20.140625" style="62" customWidth="1"/>
    <col min="4610" max="4610" width="23.140625" style="62" customWidth="1"/>
    <col min="4611" max="4611" width="60.140625" style="62" customWidth="1"/>
    <col min="4612" max="4864" width="9.140625" style="62"/>
    <col min="4865" max="4865" width="20.140625" style="62" customWidth="1"/>
    <col min="4866" max="4866" width="23.140625" style="62" customWidth="1"/>
    <col min="4867" max="4867" width="60.140625" style="62" customWidth="1"/>
    <col min="4868" max="5120" width="9.140625" style="62"/>
    <col min="5121" max="5121" width="20.140625" style="62" customWidth="1"/>
    <col min="5122" max="5122" width="23.140625" style="62" customWidth="1"/>
    <col min="5123" max="5123" width="60.140625" style="62" customWidth="1"/>
    <col min="5124" max="5376" width="9.140625" style="62"/>
    <col min="5377" max="5377" width="20.140625" style="62" customWidth="1"/>
    <col min="5378" max="5378" width="23.140625" style="62" customWidth="1"/>
    <col min="5379" max="5379" width="60.140625" style="62" customWidth="1"/>
    <col min="5380" max="5632" width="9.140625" style="62"/>
    <col min="5633" max="5633" width="20.140625" style="62" customWidth="1"/>
    <col min="5634" max="5634" width="23.140625" style="62" customWidth="1"/>
    <col min="5635" max="5635" width="60.140625" style="62" customWidth="1"/>
    <col min="5636" max="5888" width="9.140625" style="62"/>
    <col min="5889" max="5889" width="20.140625" style="62" customWidth="1"/>
    <col min="5890" max="5890" width="23.140625" style="62" customWidth="1"/>
    <col min="5891" max="5891" width="60.140625" style="62" customWidth="1"/>
    <col min="5892" max="6144" width="9.140625" style="62"/>
    <col min="6145" max="6145" width="20.140625" style="62" customWidth="1"/>
    <col min="6146" max="6146" width="23.140625" style="62" customWidth="1"/>
    <col min="6147" max="6147" width="60.140625" style="62" customWidth="1"/>
    <col min="6148" max="6400" width="9.140625" style="62"/>
    <col min="6401" max="6401" width="20.140625" style="62" customWidth="1"/>
    <col min="6402" max="6402" width="23.140625" style="62" customWidth="1"/>
    <col min="6403" max="6403" width="60.140625" style="62" customWidth="1"/>
    <col min="6404" max="6656" width="9.140625" style="62"/>
    <col min="6657" max="6657" width="20.140625" style="62" customWidth="1"/>
    <col min="6658" max="6658" width="23.140625" style="62" customWidth="1"/>
    <col min="6659" max="6659" width="60.140625" style="62" customWidth="1"/>
    <col min="6660" max="6912" width="9.140625" style="62"/>
    <col min="6913" max="6913" width="20.140625" style="62" customWidth="1"/>
    <col min="6914" max="6914" width="23.140625" style="62" customWidth="1"/>
    <col min="6915" max="6915" width="60.140625" style="62" customWidth="1"/>
    <col min="6916" max="7168" width="9.140625" style="62"/>
    <col min="7169" max="7169" width="20.140625" style="62" customWidth="1"/>
    <col min="7170" max="7170" width="23.140625" style="62" customWidth="1"/>
    <col min="7171" max="7171" width="60.140625" style="62" customWidth="1"/>
    <col min="7172" max="7424" width="9.140625" style="62"/>
    <col min="7425" max="7425" width="20.140625" style="62" customWidth="1"/>
    <col min="7426" max="7426" width="23.140625" style="62" customWidth="1"/>
    <col min="7427" max="7427" width="60.140625" style="62" customWidth="1"/>
    <col min="7428" max="7680" width="9.140625" style="62"/>
    <col min="7681" max="7681" width="20.140625" style="62" customWidth="1"/>
    <col min="7682" max="7682" width="23.140625" style="62" customWidth="1"/>
    <col min="7683" max="7683" width="60.140625" style="62" customWidth="1"/>
    <col min="7684" max="7936" width="9.140625" style="62"/>
    <col min="7937" max="7937" width="20.140625" style="62" customWidth="1"/>
    <col min="7938" max="7938" width="23.140625" style="62" customWidth="1"/>
    <col min="7939" max="7939" width="60.140625" style="62" customWidth="1"/>
    <col min="7940" max="8192" width="9.140625" style="62"/>
    <col min="8193" max="8193" width="20.140625" style="62" customWidth="1"/>
    <col min="8194" max="8194" width="23.140625" style="62" customWidth="1"/>
    <col min="8195" max="8195" width="60.140625" style="62" customWidth="1"/>
    <col min="8196" max="8448" width="9.140625" style="62"/>
    <col min="8449" max="8449" width="20.140625" style="62" customWidth="1"/>
    <col min="8450" max="8450" width="23.140625" style="62" customWidth="1"/>
    <col min="8451" max="8451" width="60.140625" style="62" customWidth="1"/>
    <col min="8452" max="8704" width="9.140625" style="62"/>
    <col min="8705" max="8705" width="20.140625" style="62" customWidth="1"/>
    <col min="8706" max="8706" width="23.140625" style="62" customWidth="1"/>
    <col min="8707" max="8707" width="60.140625" style="62" customWidth="1"/>
    <col min="8708" max="8960" width="9.140625" style="62"/>
    <col min="8961" max="8961" width="20.140625" style="62" customWidth="1"/>
    <col min="8962" max="8962" width="23.140625" style="62" customWidth="1"/>
    <col min="8963" max="8963" width="60.140625" style="62" customWidth="1"/>
    <col min="8964" max="9216" width="9.140625" style="62"/>
    <col min="9217" max="9217" width="20.140625" style="62" customWidth="1"/>
    <col min="9218" max="9218" width="23.140625" style="62" customWidth="1"/>
    <col min="9219" max="9219" width="60.140625" style="62" customWidth="1"/>
    <col min="9220" max="9472" width="9.140625" style="62"/>
    <col min="9473" max="9473" width="20.140625" style="62" customWidth="1"/>
    <col min="9474" max="9474" width="23.140625" style="62" customWidth="1"/>
    <col min="9475" max="9475" width="60.140625" style="62" customWidth="1"/>
    <col min="9476" max="9728" width="9.140625" style="62"/>
    <col min="9729" max="9729" width="20.140625" style="62" customWidth="1"/>
    <col min="9730" max="9730" width="23.140625" style="62" customWidth="1"/>
    <col min="9731" max="9731" width="60.140625" style="62" customWidth="1"/>
    <col min="9732" max="9984" width="9.140625" style="62"/>
    <col min="9985" max="9985" width="20.140625" style="62" customWidth="1"/>
    <col min="9986" max="9986" width="23.140625" style="62" customWidth="1"/>
    <col min="9987" max="9987" width="60.140625" style="62" customWidth="1"/>
    <col min="9988" max="10240" width="9.140625" style="62"/>
    <col min="10241" max="10241" width="20.140625" style="62" customWidth="1"/>
    <col min="10242" max="10242" width="23.140625" style="62" customWidth="1"/>
    <col min="10243" max="10243" width="60.140625" style="62" customWidth="1"/>
    <col min="10244" max="10496" width="9.140625" style="62"/>
    <col min="10497" max="10497" width="20.140625" style="62" customWidth="1"/>
    <col min="10498" max="10498" width="23.140625" style="62" customWidth="1"/>
    <col min="10499" max="10499" width="60.140625" style="62" customWidth="1"/>
    <col min="10500" max="10752" width="9.140625" style="62"/>
    <col min="10753" max="10753" width="20.140625" style="62" customWidth="1"/>
    <col min="10754" max="10754" width="23.140625" style="62" customWidth="1"/>
    <col min="10755" max="10755" width="60.140625" style="62" customWidth="1"/>
    <col min="10756" max="11008" width="9.140625" style="62"/>
    <col min="11009" max="11009" width="20.140625" style="62" customWidth="1"/>
    <col min="11010" max="11010" width="23.140625" style="62" customWidth="1"/>
    <col min="11011" max="11011" width="60.140625" style="62" customWidth="1"/>
    <col min="11012" max="11264" width="9.140625" style="62"/>
    <col min="11265" max="11265" width="20.140625" style="62" customWidth="1"/>
    <col min="11266" max="11266" width="23.140625" style="62" customWidth="1"/>
    <col min="11267" max="11267" width="60.140625" style="62" customWidth="1"/>
    <col min="11268" max="11520" width="9.140625" style="62"/>
    <col min="11521" max="11521" width="20.140625" style="62" customWidth="1"/>
    <col min="11522" max="11522" width="23.140625" style="62" customWidth="1"/>
    <col min="11523" max="11523" width="60.140625" style="62" customWidth="1"/>
    <col min="11524" max="11776" width="9.140625" style="62"/>
    <col min="11777" max="11777" width="20.140625" style="62" customWidth="1"/>
    <col min="11778" max="11778" width="23.140625" style="62" customWidth="1"/>
    <col min="11779" max="11779" width="60.140625" style="62" customWidth="1"/>
    <col min="11780" max="12032" width="9.140625" style="62"/>
    <col min="12033" max="12033" width="20.140625" style="62" customWidth="1"/>
    <col min="12034" max="12034" width="23.140625" style="62" customWidth="1"/>
    <col min="12035" max="12035" width="60.140625" style="62" customWidth="1"/>
    <col min="12036" max="12288" width="9.140625" style="62"/>
    <col min="12289" max="12289" width="20.140625" style="62" customWidth="1"/>
    <col min="12290" max="12290" width="23.140625" style="62" customWidth="1"/>
    <col min="12291" max="12291" width="60.140625" style="62" customWidth="1"/>
    <col min="12292" max="12544" width="9.140625" style="62"/>
    <col min="12545" max="12545" width="20.140625" style="62" customWidth="1"/>
    <col min="12546" max="12546" width="23.140625" style="62" customWidth="1"/>
    <col min="12547" max="12547" width="60.140625" style="62" customWidth="1"/>
    <col min="12548" max="12800" width="9.140625" style="62"/>
    <col min="12801" max="12801" width="20.140625" style="62" customWidth="1"/>
    <col min="12802" max="12802" width="23.140625" style="62" customWidth="1"/>
    <col min="12803" max="12803" width="60.140625" style="62" customWidth="1"/>
    <col min="12804" max="13056" width="9.140625" style="62"/>
    <col min="13057" max="13057" width="20.140625" style="62" customWidth="1"/>
    <col min="13058" max="13058" width="23.140625" style="62" customWidth="1"/>
    <col min="13059" max="13059" width="60.140625" style="62" customWidth="1"/>
    <col min="13060" max="13312" width="9.140625" style="62"/>
    <col min="13313" max="13313" width="20.140625" style="62" customWidth="1"/>
    <col min="13314" max="13314" width="23.140625" style="62" customWidth="1"/>
    <col min="13315" max="13315" width="60.140625" style="62" customWidth="1"/>
    <col min="13316" max="13568" width="9.140625" style="62"/>
    <col min="13569" max="13569" width="20.140625" style="62" customWidth="1"/>
    <col min="13570" max="13570" width="23.140625" style="62" customWidth="1"/>
    <col min="13571" max="13571" width="60.140625" style="62" customWidth="1"/>
    <col min="13572" max="13824" width="9.140625" style="62"/>
    <col min="13825" max="13825" width="20.140625" style="62" customWidth="1"/>
    <col min="13826" max="13826" width="23.140625" style="62" customWidth="1"/>
    <col min="13827" max="13827" width="60.140625" style="62" customWidth="1"/>
    <col min="13828" max="14080" width="9.140625" style="62"/>
    <col min="14081" max="14081" width="20.140625" style="62" customWidth="1"/>
    <col min="14082" max="14082" width="23.140625" style="62" customWidth="1"/>
    <col min="14083" max="14083" width="60.140625" style="62" customWidth="1"/>
    <col min="14084" max="14336" width="9.140625" style="62"/>
    <col min="14337" max="14337" width="20.140625" style="62" customWidth="1"/>
    <col min="14338" max="14338" width="23.140625" style="62" customWidth="1"/>
    <col min="14339" max="14339" width="60.140625" style="62" customWidth="1"/>
    <col min="14340" max="14592" width="9.140625" style="62"/>
    <col min="14593" max="14593" width="20.140625" style="62" customWidth="1"/>
    <col min="14594" max="14594" width="23.140625" style="62" customWidth="1"/>
    <col min="14595" max="14595" width="60.140625" style="62" customWidth="1"/>
    <col min="14596" max="14848" width="9.140625" style="62"/>
    <col min="14849" max="14849" width="20.140625" style="62" customWidth="1"/>
    <col min="14850" max="14850" width="23.140625" style="62" customWidth="1"/>
    <col min="14851" max="14851" width="60.140625" style="62" customWidth="1"/>
    <col min="14852" max="15104" width="9.140625" style="62"/>
    <col min="15105" max="15105" width="20.140625" style="62" customWidth="1"/>
    <col min="15106" max="15106" width="23.140625" style="62" customWidth="1"/>
    <col min="15107" max="15107" width="60.140625" style="62" customWidth="1"/>
    <col min="15108" max="15360" width="9.140625" style="62"/>
    <col min="15361" max="15361" width="20.140625" style="62" customWidth="1"/>
    <col min="15362" max="15362" width="23.140625" style="62" customWidth="1"/>
    <col min="15363" max="15363" width="60.140625" style="62" customWidth="1"/>
    <col min="15364" max="15616" width="9.140625" style="62"/>
    <col min="15617" max="15617" width="20.140625" style="62" customWidth="1"/>
    <col min="15618" max="15618" width="23.140625" style="62" customWidth="1"/>
    <col min="15619" max="15619" width="60.140625" style="62" customWidth="1"/>
    <col min="15620" max="15872" width="9.140625" style="62"/>
    <col min="15873" max="15873" width="20.140625" style="62" customWidth="1"/>
    <col min="15874" max="15874" width="23.140625" style="62" customWidth="1"/>
    <col min="15875" max="15875" width="60.140625" style="62" customWidth="1"/>
    <col min="15876" max="16128" width="9.140625" style="62"/>
    <col min="16129" max="16129" width="20.140625" style="62" customWidth="1"/>
    <col min="16130" max="16130" width="23.140625" style="62" customWidth="1"/>
    <col min="16131" max="16131" width="60.140625" style="62" customWidth="1"/>
    <col min="16132" max="16384" width="9.140625" style="62"/>
  </cols>
  <sheetData>
    <row r="1" spans="1:3" ht="78.75" x14ac:dyDescent="0.25">
      <c r="C1" s="161" t="s">
        <v>332</v>
      </c>
    </row>
    <row r="2" spans="1:3" x14ac:dyDescent="0.25">
      <c r="C2" s="162"/>
    </row>
    <row r="3" spans="1:3" ht="40.5" customHeight="1" x14ac:dyDescent="0.25">
      <c r="A3" s="186" t="s">
        <v>314</v>
      </c>
      <c r="B3" s="186"/>
      <c r="C3" s="186"/>
    </row>
    <row r="4" spans="1:3" x14ac:dyDescent="0.25">
      <c r="C4" s="128"/>
    </row>
    <row r="6" spans="1:3" s="163" customFormat="1" ht="36" customHeight="1" x14ac:dyDescent="0.25">
      <c r="A6" s="187" t="s">
        <v>79</v>
      </c>
      <c r="B6" s="188"/>
      <c r="C6" s="189" t="s">
        <v>315</v>
      </c>
    </row>
    <row r="7" spans="1:3" s="163" customFormat="1" ht="94.5" x14ac:dyDescent="0.25">
      <c r="A7" s="140" t="s">
        <v>272</v>
      </c>
      <c r="B7" s="141" t="s">
        <v>273</v>
      </c>
      <c r="C7" s="190"/>
    </row>
    <row r="8" spans="1:3" x14ac:dyDescent="0.25">
      <c r="A8" s="183" t="s">
        <v>278</v>
      </c>
      <c r="B8" s="184"/>
      <c r="C8" s="185"/>
    </row>
    <row r="9" spans="1:3" ht="31.5" x14ac:dyDescent="0.25">
      <c r="A9" s="130">
        <v>940</v>
      </c>
      <c r="B9" s="131" t="s">
        <v>274</v>
      </c>
      <c r="C9" s="132" t="s">
        <v>275</v>
      </c>
    </row>
    <row r="10" spans="1:3" ht="31.5" x14ac:dyDescent="0.25">
      <c r="A10" s="130">
        <v>940</v>
      </c>
      <c r="B10" s="133" t="s">
        <v>276</v>
      </c>
      <c r="C10" s="132" t="s">
        <v>277</v>
      </c>
    </row>
  </sheetData>
  <mergeCells count="4">
    <mergeCell ref="A3:C3"/>
    <mergeCell ref="A6:B6"/>
    <mergeCell ref="C6:C7"/>
    <mergeCell ref="A8:C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workbookViewId="0">
      <selection activeCell="G37" sqref="G37"/>
    </sheetView>
  </sheetViews>
  <sheetFormatPr defaultRowHeight="15.75" x14ac:dyDescent="0.25"/>
  <cols>
    <col min="1" max="1" width="67.140625" style="1" customWidth="1"/>
    <col min="2" max="2" width="5.5703125" style="2" bestFit="1" customWidth="1"/>
    <col min="3" max="3" width="13.42578125" style="2" bestFit="1" customWidth="1"/>
    <col min="4" max="4" width="8.28515625" style="2" bestFit="1" customWidth="1"/>
    <col min="5" max="5" width="12.7109375" style="2" bestFit="1" customWidth="1"/>
    <col min="6" max="6" width="13.7109375" style="2" customWidth="1"/>
    <col min="7" max="7" width="12.7109375" style="2" bestFit="1" customWidth="1"/>
    <col min="8" max="8" width="14.85546875" style="2" customWidth="1"/>
    <col min="9" max="9" width="11.5703125" style="8" customWidth="1"/>
    <col min="10" max="256" width="9.140625" style="4"/>
    <col min="257" max="257" width="67.140625" style="4" customWidth="1"/>
    <col min="258" max="258" width="5.42578125" style="4" customWidth="1"/>
    <col min="259" max="259" width="6.140625" style="4" customWidth="1"/>
    <col min="260" max="260" width="14.7109375" style="4" customWidth="1"/>
    <col min="261" max="261" width="5.85546875" style="4" customWidth="1"/>
    <col min="262" max="262" width="14.85546875" style="4" customWidth="1"/>
    <col min="263" max="263" width="14.7109375" style="4" customWidth="1"/>
    <col min="264" max="264" width="14.85546875" style="4" customWidth="1"/>
    <col min="265" max="265" width="11.5703125" style="4" customWidth="1"/>
    <col min="266" max="512" width="9.140625" style="4"/>
    <col min="513" max="513" width="67.140625" style="4" customWidth="1"/>
    <col min="514" max="514" width="5.42578125" style="4" customWidth="1"/>
    <col min="515" max="515" width="6.140625" style="4" customWidth="1"/>
    <col min="516" max="516" width="14.7109375" style="4" customWidth="1"/>
    <col min="517" max="517" width="5.85546875" style="4" customWidth="1"/>
    <col min="518" max="518" width="14.85546875" style="4" customWidth="1"/>
    <col min="519" max="519" width="14.7109375" style="4" customWidth="1"/>
    <col min="520" max="520" width="14.85546875" style="4" customWidth="1"/>
    <col min="521" max="521" width="11.5703125" style="4" customWidth="1"/>
    <col min="522" max="768" width="9.140625" style="4"/>
    <col min="769" max="769" width="67.140625" style="4" customWidth="1"/>
    <col min="770" max="770" width="5.42578125" style="4" customWidth="1"/>
    <col min="771" max="771" width="6.140625" style="4" customWidth="1"/>
    <col min="772" max="772" width="14.7109375" style="4" customWidth="1"/>
    <col min="773" max="773" width="5.85546875" style="4" customWidth="1"/>
    <col min="774" max="774" width="14.85546875" style="4" customWidth="1"/>
    <col min="775" max="775" width="14.7109375" style="4" customWidth="1"/>
    <col min="776" max="776" width="14.85546875" style="4" customWidth="1"/>
    <col min="777" max="777" width="11.5703125" style="4" customWidth="1"/>
    <col min="778" max="1024" width="9.140625" style="4"/>
    <col min="1025" max="1025" width="67.140625" style="4" customWidth="1"/>
    <col min="1026" max="1026" width="5.42578125" style="4" customWidth="1"/>
    <col min="1027" max="1027" width="6.140625" style="4" customWidth="1"/>
    <col min="1028" max="1028" width="14.7109375" style="4" customWidth="1"/>
    <col min="1029" max="1029" width="5.85546875" style="4" customWidth="1"/>
    <col min="1030" max="1030" width="14.85546875" style="4" customWidth="1"/>
    <col min="1031" max="1031" width="14.7109375" style="4" customWidth="1"/>
    <col min="1032" max="1032" width="14.85546875" style="4" customWidth="1"/>
    <col min="1033" max="1033" width="11.5703125" style="4" customWidth="1"/>
    <col min="1034" max="1280" width="9.140625" style="4"/>
    <col min="1281" max="1281" width="67.140625" style="4" customWidth="1"/>
    <col min="1282" max="1282" width="5.42578125" style="4" customWidth="1"/>
    <col min="1283" max="1283" width="6.140625" style="4" customWidth="1"/>
    <col min="1284" max="1284" width="14.7109375" style="4" customWidth="1"/>
    <col min="1285" max="1285" width="5.85546875" style="4" customWidth="1"/>
    <col min="1286" max="1286" width="14.85546875" style="4" customWidth="1"/>
    <col min="1287" max="1287" width="14.7109375" style="4" customWidth="1"/>
    <col min="1288" max="1288" width="14.85546875" style="4" customWidth="1"/>
    <col min="1289" max="1289" width="11.5703125" style="4" customWidth="1"/>
    <col min="1290" max="1536" width="9.140625" style="4"/>
    <col min="1537" max="1537" width="67.140625" style="4" customWidth="1"/>
    <col min="1538" max="1538" width="5.42578125" style="4" customWidth="1"/>
    <col min="1539" max="1539" width="6.140625" style="4" customWidth="1"/>
    <col min="1540" max="1540" width="14.7109375" style="4" customWidth="1"/>
    <col min="1541" max="1541" width="5.85546875" style="4" customWidth="1"/>
    <col min="1542" max="1542" width="14.85546875" style="4" customWidth="1"/>
    <col min="1543" max="1543" width="14.7109375" style="4" customWidth="1"/>
    <col min="1544" max="1544" width="14.85546875" style="4" customWidth="1"/>
    <col min="1545" max="1545" width="11.5703125" style="4" customWidth="1"/>
    <col min="1546" max="1792" width="9.140625" style="4"/>
    <col min="1793" max="1793" width="67.140625" style="4" customWidth="1"/>
    <col min="1794" max="1794" width="5.42578125" style="4" customWidth="1"/>
    <col min="1795" max="1795" width="6.140625" style="4" customWidth="1"/>
    <col min="1796" max="1796" width="14.7109375" style="4" customWidth="1"/>
    <col min="1797" max="1797" width="5.85546875" style="4" customWidth="1"/>
    <col min="1798" max="1798" width="14.85546875" style="4" customWidth="1"/>
    <col min="1799" max="1799" width="14.7109375" style="4" customWidth="1"/>
    <col min="1800" max="1800" width="14.85546875" style="4" customWidth="1"/>
    <col min="1801" max="1801" width="11.5703125" style="4" customWidth="1"/>
    <col min="1802" max="2048" width="9.140625" style="4"/>
    <col min="2049" max="2049" width="67.140625" style="4" customWidth="1"/>
    <col min="2050" max="2050" width="5.42578125" style="4" customWidth="1"/>
    <col min="2051" max="2051" width="6.140625" style="4" customWidth="1"/>
    <col min="2052" max="2052" width="14.7109375" style="4" customWidth="1"/>
    <col min="2053" max="2053" width="5.85546875" style="4" customWidth="1"/>
    <col min="2054" max="2054" width="14.85546875" style="4" customWidth="1"/>
    <col min="2055" max="2055" width="14.7109375" style="4" customWidth="1"/>
    <col min="2056" max="2056" width="14.85546875" style="4" customWidth="1"/>
    <col min="2057" max="2057" width="11.5703125" style="4" customWidth="1"/>
    <col min="2058" max="2304" width="9.140625" style="4"/>
    <col min="2305" max="2305" width="67.140625" style="4" customWidth="1"/>
    <col min="2306" max="2306" width="5.42578125" style="4" customWidth="1"/>
    <col min="2307" max="2307" width="6.140625" style="4" customWidth="1"/>
    <col min="2308" max="2308" width="14.7109375" style="4" customWidth="1"/>
    <col min="2309" max="2309" width="5.85546875" style="4" customWidth="1"/>
    <col min="2310" max="2310" width="14.85546875" style="4" customWidth="1"/>
    <col min="2311" max="2311" width="14.7109375" style="4" customWidth="1"/>
    <col min="2312" max="2312" width="14.85546875" style="4" customWidth="1"/>
    <col min="2313" max="2313" width="11.5703125" style="4" customWidth="1"/>
    <col min="2314" max="2560" width="9.140625" style="4"/>
    <col min="2561" max="2561" width="67.140625" style="4" customWidth="1"/>
    <col min="2562" max="2562" width="5.42578125" style="4" customWidth="1"/>
    <col min="2563" max="2563" width="6.140625" style="4" customWidth="1"/>
    <col min="2564" max="2564" width="14.7109375" style="4" customWidth="1"/>
    <col min="2565" max="2565" width="5.85546875" style="4" customWidth="1"/>
    <col min="2566" max="2566" width="14.85546875" style="4" customWidth="1"/>
    <col min="2567" max="2567" width="14.7109375" style="4" customWidth="1"/>
    <col min="2568" max="2568" width="14.85546875" style="4" customWidth="1"/>
    <col min="2569" max="2569" width="11.5703125" style="4" customWidth="1"/>
    <col min="2570" max="2816" width="9.140625" style="4"/>
    <col min="2817" max="2817" width="67.140625" style="4" customWidth="1"/>
    <col min="2818" max="2818" width="5.42578125" style="4" customWidth="1"/>
    <col min="2819" max="2819" width="6.140625" style="4" customWidth="1"/>
    <col min="2820" max="2820" width="14.7109375" style="4" customWidth="1"/>
    <col min="2821" max="2821" width="5.85546875" style="4" customWidth="1"/>
    <col min="2822" max="2822" width="14.85546875" style="4" customWidth="1"/>
    <col min="2823" max="2823" width="14.7109375" style="4" customWidth="1"/>
    <col min="2824" max="2824" width="14.85546875" style="4" customWidth="1"/>
    <col min="2825" max="2825" width="11.5703125" style="4" customWidth="1"/>
    <col min="2826" max="3072" width="9.140625" style="4"/>
    <col min="3073" max="3073" width="67.140625" style="4" customWidth="1"/>
    <col min="3074" max="3074" width="5.42578125" style="4" customWidth="1"/>
    <col min="3075" max="3075" width="6.140625" style="4" customWidth="1"/>
    <col min="3076" max="3076" width="14.7109375" style="4" customWidth="1"/>
    <col min="3077" max="3077" width="5.85546875" style="4" customWidth="1"/>
    <col min="3078" max="3078" width="14.85546875" style="4" customWidth="1"/>
    <col min="3079" max="3079" width="14.7109375" style="4" customWidth="1"/>
    <col min="3080" max="3080" width="14.85546875" style="4" customWidth="1"/>
    <col min="3081" max="3081" width="11.5703125" style="4" customWidth="1"/>
    <col min="3082" max="3328" width="9.140625" style="4"/>
    <col min="3329" max="3329" width="67.140625" style="4" customWidth="1"/>
    <col min="3330" max="3330" width="5.42578125" style="4" customWidth="1"/>
    <col min="3331" max="3331" width="6.140625" style="4" customWidth="1"/>
    <col min="3332" max="3332" width="14.7109375" style="4" customWidth="1"/>
    <col min="3333" max="3333" width="5.85546875" style="4" customWidth="1"/>
    <col min="3334" max="3334" width="14.85546875" style="4" customWidth="1"/>
    <col min="3335" max="3335" width="14.7109375" style="4" customWidth="1"/>
    <col min="3336" max="3336" width="14.85546875" style="4" customWidth="1"/>
    <col min="3337" max="3337" width="11.5703125" style="4" customWidth="1"/>
    <col min="3338" max="3584" width="9.140625" style="4"/>
    <col min="3585" max="3585" width="67.140625" style="4" customWidth="1"/>
    <col min="3586" max="3586" width="5.42578125" style="4" customWidth="1"/>
    <col min="3587" max="3587" width="6.140625" style="4" customWidth="1"/>
    <col min="3588" max="3588" width="14.7109375" style="4" customWidth="1"/>
    <col min="3589" max="3589" width="5.85546875" style="4" customWidth="1"/>
    <col min="3590" max="3590" width="14.85546875" style="4" customWidth="1"/>
    <col min="3591" max="3591" width="14.7109375" style="4" customWidth="1"/>
    <col min="3592" max="3592" width="14.85546875" style="4" customWidth="1"/>
    <col min="3593" max="3593" width="11.5703125" style="4" customWidth="1"/>
    <col min="3594" max="3840" width="9.140625" style="4"/>
    <col min="3841" max="3841" width="67.140625" style="4" customWidth="1"/>
    <col min="3842" max="3842" width="5.42578125" style="4" customWidth="1"/>
    <col min="3843" max="3843" width="6.140625" style="4" customWidth="1"/>
    <col min="3844" max="3844" width="14.7109375" style="4" customWidth="1"/>
    <col min="3845" max="3845" width="5.85546875" style="4" customWidth="1"/>
    <col min="3846" max="3846" width="14.85546875" style="4" customWidth="1"/>
    <col min="3847" max="3847" width="14.7109375" style="4" customWidth="1"/>
    <col min="3848" max="3848" width="14.85546875" style="4" customWidth="1"/>
    <col min="3849" max="3849" width="11.5703125" style="4" customWidth="1"/>
    <col min="3850" max="4096" width="9.140625" style="4"/>
    <col min="4097" max="4097" width="67.140625" style="4" customWidth="1"/>
    <col min="4098" max="4098" width="5.42578125" style="4" customWidth="1"/>
    <col min="4099" max="4099" width="6.140625" style="4" customWidth="1"/>
    <col min="4100" max="4100" width="14.7109375" style="4" customWidth="1"/>
    <col min="4101" max="4101" width="5.85546875" style="4" customWidth="1"/>
    <col min="4102" max="4102" width="14.85546875" style="4" customWidth="1"/>
    <col min="4103" max="4103" width="14.7109375" style="4" customWidth="1"/>
    <col min="4104" max="4104" width="14.85546875" style="4" customWidth="1"/>
    <col min="4105" max="4105" width="11.5703125" style="4" customWidth="1"/>
    <col min="4106" max="4352" width="9.140625" style="4"/>
    <col min="4353" max="4353" width="67.140625" style="4" customWidth="1"/>
    <col min="4354" max="4354" width="5.42578125" style="4" customWidth="1"/>
    <col min="4355" max="4355" width="6.140625" style="4" customWidth="1"/>
    <col min="4356" max="4356" width="14.7109375" style="4" customWidth="1"/>
    <col min="4357" max="4357" width="5.85546875" style="4" customWidth="1"/>
    <col min="4358" max="4358" width="14.85546875" style="4" customWidth="1"/>
    <col min="4359" max="4359" width="14.7109375" style="4" customWidth="1"/>
    <col min="4360" max="4360" width="14.85546875" style="4" customWidth="1"/>
    <col min="4361" max="4361" width="11.5703125" style="4" customWidth="1"/>
    <col min="4362" max="4608" width="9.140625" style="4"/>
    <col min="4609" max="4609" width="67.140625" style="4" customWidth="1"/>
    <col min="4610" max="4610" width="5.42578125" style="4" customWidth="1"/>
    <col min="4611" max="4611" width="6.140625" style="4" customWidth="1"/>
    <col min="4612" max="4612" width="14.7109375" style="4" customWidth="1"/>
    <col min="4613" max="4613" width="5.85546875" style="4" customWidth="1"/>
    <col min="4614" max="4614" width="14.85546875" style="4" customWidth="1"/>
    <col min="4615" max="4615" width="14.7109375" style="4" customWidth="1"/>
    <col min="4616" max="4616" width="14.85546875" style="4" customWidth="1"/>
    <col min="4617" max="4617" width="11.5703125" style="4" customWidth="1"/>
    <col min="4618" max="4864" width="9.140625" style="4"/>
    <col min="4865" max="4865" width="67.140625" style="4" customWidth="1"/>
    <col min="4866" max="4866" width="5.42578125" style="4" customWidth="1"/>
    <col min="4867" max="4867" width="6.140625" style="4" customWidth="1"/>
    <col min="4868" max="4868" width="14.7109375" style="4" customWidth="1"/>
    <col min="4869" max="4869" width="5.85546875" style="4" customWidth="1"/>
    <col min="4870" max="4870" width="14.85546875" style="4" customWidth="1"/>
    <col min="4871" max="4871" width="14.7109375" style="4" customWidth="1"/>
    <col min="4872" max="4872" width="14.85546875" style="4" customWidth="1"/>
    <col min="4873" max="4873" width="11.5703125" style="4" customWidth="1"/>
    <col min="4874" max="5120" width="9.140625" style="4"/>
    <col min="5121" max="5121" width="67.140625" style="4" customWidth="1"/>
    <col min="5122" max="5122" width="5.42578125" style="4" customWidth="1"/>
    <col min="5123" max="5123" width="6.140625" style="4" customWidth="1"/>
    <col min="5124" max="5124" width="14.7109375" style="4" customWidth="1"/>
    <col min="5125" max="5125" width="5.85546875" style="4" customWidth="1"/>
    <col min="5126" max="5126" width="14.85546875" style="4" customWidth="1"/>
    <col min="5127" max="5127" width="14.7109375" style="4" customWidth="1"/>
    <col min="5128" max="5128" width="14.85546875" style="4" customWidth="1"/>
    <col min="5129" max="5129" width="11.5703125" style="4" customWidth="1"/>
    <col min="5130" max="5376" width="9.140625" style="4"/>
    <col min="5377" max="5377" width="67.140625" style="4" customWidth="1"/>
    <col min="5378" max="5378" width="5.42578125" style="4" customWidth="1"/>
    <col min="5379" max="5379" width="6.140625" style="4" customWidth="1"/>
    <col min="5380" max="5380" width="14.7109375" style="4" customWidth="1"/>
    <col min="5381" max="5381" width="5.85546875" style="4" customWidth="1"/>
    <col min="5382" max="5382" width="14.85546875" style="4" customWidth="1"/>
    <col min="5383" max="5383" width="14.7109375" style="4" customWidth="1"/>
    <col min="5384" max="5384" width="14.85546875" style="4" customWidth="1"/>
    <col min="5385" max="5385" width="11.5703125" style="4" customWidth="1"/>
    <col min="5386" max="5632" width="9.140625" style="4"/>
    <col min="5633" max="5633" width="67.140625" style="4" customWidth="1"/>
    <col min="5634" max="5634" width="5.42578125" style="4" customWidth="1"/>
    <col min="5635" max="5635" width="6.140625" style="4" customWidth="1"/>
    <col min="5636" max="5636" width="14.7109375" style="4" customWidth="1"/>
    <col min="5637" max="5637" width="5.85546875" style="4" customWidth="1"/>
    <col min="5638" max="5638" width="14.85546875" style="4" customWidth="1"/>
    <col min="5639" max="5639" width="14.7109375" style="4" customWidth="1"/>
    <col min="5640" max="5640" width="14.85546875" style="4" customWidth="1"/>
    <col min="5641" max="5641" width="11.5703125" style="4" customWidth="1"/>
    <col min="5642" max="5888" width="9.140625" style="4"/>
    <col min="5889" max="5889" width="67.140625" style="4" customWidth="1"/>
    <col min="5890" max="5890" width="5.42578125" style="4" customWidth="1"/>
    <col min="5891" max="5891" width="6.140625" style="4" customWidth="1"/>
    <col min="5892" max="5892" width="14.7109375" style="4" customWidth="1"/>
    <col min="5893" max="5893" width="5.85546875" style="4" customWidth="1"/>
    <col min="5894" max="5894" width="14.85546875" style="4" customWidth="1"/>
    <col min="5895" max="5895" width="14.7109375" style="4" customWidth="1"/>
    <col min="5896" max="5896" width="14.85546875" style="4" customWidth="1"/>
    <col min="5897" max="5897" width="11.5703125" style="4" customWidth="1"/>
    <col min="5898" max="6144" width="9.140625" style="4"/>
    <col min="6145" max="6145" width="67.140625" style="4" customWidth="1"/>
    <col min="6146" max="6146" width="5.42578125" style="4" customWidth="1"/>
    <col min="6147" max="6147" width="6.140625" style="4" customWidth="1"/>
    <col min="6148" max="6148" width="14.7109375" style="4" customWidth="1"/>
    <col min="6149" max="6149" width="5.85546875" style="4" customWidth="1"/>
    <col min="6150" max="6150" width="14.85546875" style="4" customWidth="1"/>
    <col min="6151" max="6151" width="14.7109375" style="4" customWidth="1"/>
    <col min="6152" max="6152" width="14.85546875" style="4" customWidth="1"/>
    <col min="6153" max="6153" width="11.5703125" style="4" customWidth="1"/>
    <col min="6154" max="6400" width="9.140625" style="4"/>
    <col min="6401" max="6401" width="67.140625" style="4" customWidth="1"/>
    <col min="6402" max="6402" width="5.42578125" style="4" customWidth="1"/>
    <col min="6403" max="6403" width="6.140625" style="4" customWidth="1"/>
    <col min="6404" max="6404" width="14.7109375" style="4" customWidth="1"/>
    <col min="6405" max="6405" width="5.85546875" style="4" customWidth="1"/>
    <col min="6406" max="6406" width="14.85546875" style="4" customWidth="1"/>
    <col min="6407" max="6407" width="14.7109375" style="4" customWidth="1"/>
    <col min="6408" max="6408" width="14.85546875" style="4" customWidth="1"/>
    <col min="6409" max="6409" width="11.5703125" style="4" customWidth="1"/>
    <col min="6410" max="6656" width="9.140625" style="4"/>
    <col min="6657" max="6657" width="67.140625" style="4" customWidth="1"/>
    <col min="6658" max="6658" width="5.42578125" style="4" customWidth="1"/>
    <col min="6659" max="6659" width="6.140625" style="4" customWidth="1"/>
    <col min="6660" max="6660" width="14.7109375" style="4" customWidth="1"/>
    <col min="6661" max="6661" width="5.85546875" style="4" customWidth="1"/>
    <col min="6662" max="6662" width="14.85546875" style="4" customWidth="1"/>
    <col min="6663" max="6663" width="14.7109375" style="4" customWidth="1"/>
    <col min="6664" max="6664" width="14.85546875" style="4" customWidth="1"/>
    <col min="6665" max="6665" width="11.5703125" style="4" customWidth="1"/>
    <col min="6666" max="6912" width="9.140625" style="4"/>
    <col min="6913" max="6913" width="67.140625" style="4" customWidth="1"/>
    <col min="6914" max="6914" width="5.42578125" style="4" customWidth="1"/>
    <col min="6915" max="6915" width="6.140625" style="4" customWidth="1"/>
    <col min="6916" max="6916" width="14.7109375" style="4" customWidth="1"/>
    <col min="6917" max="6917" width="5.85546875" style="4" customWidth="1"/>
    <col min="6918" max="6918" width="14.85546875" style="4" customWidth="1"/>
    <col min="6919" max="6919" width="14.7109375" style="4" customWidth="1"/>
    <col min="6920" max="6920" width="14.85546875" style="4" customWidth="1"/>
    <col min="6921" max="6921" width="11.5703125" style="4" customWidth="1"/>
    <col min="6922" max="7168" width="9.140625" style="4"/>
    <col min="7169" max="7169" width="67.140625" style="4" customWidth="1"/>
    <col min="7170" max="7170" width="5.42578125" style="4" customWidth="1"/>
    <col min="7171" max="7171" width="6.140625" style="4" customWidth="1"/>
    <col min="7172" max="7172" width="14.7109375" style="4" customWidth="1"/>
    <col min="7173" max="7173" width="5.85546875" style="4" customWidth="1"/>
    <col min="7174" max="7174" width="14.85546875" style="4" customWidth="1"/>
    <col min="7175" max="7175" width="14.7109375" style="4" customWidth="1"/>
    <col min="7176" max="7176" width="14.85546875" style="4" customWidth="1"/>
    <col min="7177" max="7177" width="11.5703125" style="4" customWidth="1"/>
    <col min="7178" max="7424" width="9.140625" style="4"/>
    <col min="7425" max="7425" width="67.140625" style="4" customWidth="1"/>
    <col min="7426" max="7426" width="5.42578125" style="4" customWidth="1"/>
    <col min="7427" max="7427" width="6.140625" style="4" customWidth="1"/>
    <col min="7428" max="7428" width="14.7109375" style="4" customWidth="1"/>
    <col min="7429" max="7429" width="5.85546875" style="4" customWidth="1"/>
    <col min="7430" max="7430" width="14.85546875" style="4" customWidth="1"/>
    <col min="7431" max="7431" width="14.7109375" style="4" customWidth="1"/>
    <col min="7432" max="7432" width="14.85546875" style="4" customWidth="1"/>
    <col min="7433" max="7433" width="11.5703125" style="4" customWidth="1"/>
    <col min="7434" max="7680" width="9.140625" style="4"/>
    <col min="7681" max="7681" width="67.140625" style="4" customWidth="1"/>
    <col min="7682" max="7682" width="5.42578125" style="4" customWidth="1"/>
    <col min="7683" max="7683" width="6.140625" style="4" customWidth="1"/>
    <col min="7684" max="7684" width="14.7109375" style="4" customWidth="1"/>
    <col min="7685" max="7685" width="5.85546875" style="4" customWidth="1"/>
    <col min="7686" max="7686" width="14.85546875" style="4" customWidth="1"/>
    <col min="7687" max="7687" width="14.7109375" style="4" customWidth="1"/>
    <col min="7688" max="7688" width="14.85546875" style="4" customWidth="1"/>
    <col min="7689" max="7689" width="11.5703125" style="4" customWidth="1"/>
    <col min="7690" max="7936" width="9.140625" style="4"/>
    <col min="7937" max="7937" width="67.140625" style="4" customWidth="1"/>
    <col min="7938" max="7938" width="5.42578125" style="4" customWidth="1"/>
    <col min="7939" max="7939" width="6.140625" style="4" customWidth="1"/>
    <col min="7940" max="7940" width="14.7109375" style="4" customWidth="1"/>
    <col min="7941" max="7941" width="5.85546875" style="4" customWidth="1"/>
    <col min="7942" max="7942" width="14.85546875" style="4" customWidth="1"/>
    <col min="7943" max="7943" width="14.7109375" style="4" customWidth="1"/>
    <col min="7944" max="7944" width="14.85546875" style="4" customWidth="1"/>
    <col min="7945" max="7945" width="11.5703125" style="4" customWidth="1"/>
    <col min="7946" max="8192" width="9.140625" style="4"/>
    <col min="8193" max="8193" width="67.140625" style="4" customWidth="1"/>
    <col min="8194" max="8194" width="5.42578125" style="4" customWidth="1"/>
    <col min="8195" max="8195" width="6.140625" style="4" customWidth="1"/>
    <col min="8196" max="8196" width="14.7109375" style="4" customWidth="1"/>
    <col min="8197" max="8197" width="5.85546875" style="4" customWidth="1"/>
    <col min="8198" max="8198" width="14.85546875" style="4" customWidth="1"/>
    <col min="8199" max="8199" width="14.7109375" style="4" customWidth="1"/>
    <col min="8200" max="8200" width="14.85546875" style="4" customWidth="1"/>
    <col min="8201" max="8201" width="11.5703125" style="4" customWidth="1"/>
    <col min="8202" max="8448" width="9.140625" style="4"/>
    <col min="8449" max="8449" width="67.140625" style="4" customWidth="1"/>
    <col min="8450" max="8450" width="5.42578125" style="4" customWidth="1"/>
    <col min="8451" max="8451" width="6.140625" style="4" customWidth="1"/>
    <col min="8452" max="8452" width="14.7109375" style="4" customWidth="1"/>
    <col min="8453" max="8453" width="5.85546875" style="4" customWidth="1"/>
    <col min="8454" max="8454" width="14.85546875" style="4" customWidth="1"/>
    <col min="8455" max="8455" width="14.7109375" style="4" customWidth="1"/>
    <col min="8456" max="8456" width="14.85546875" style="4" customWidth="1"/>
    <col min="8457" max="8457" width="11.5703125" style="4" customWidth="1"/>
    <col min="8458" max="8704" width="9.140625" style="4"/>
    <col min="8705" max="8705" width="67.140625" style="4" customWidth="1"/>
    <col min="8706" max="8706" width="5.42578125" style="4" customWidth="1"/>
    <col min="8707" max="8707" width="6.140625" style="4" customWidth="1"/>
    <col min="8708" max="8708" width="14.7109375" style="4" customWidth="1"/>
    <col min="8709" max="8709" width="5.85546875" style="4" customWidth="1"/>
    <col min="8710" max="8710" width="14.85546875" style="4" customWidth="1"/>
    <col min="8711" max="8711" width="14.7109375" style="4" customWidth="1"/>
    <col min="8712" max="8712" width="14.85546875" style="4" customWidth="1"/>
    <col min="8713" max="8713" width="11.5703125" style="4" customWidth="1"/>
    <col min="8714" max="8960" width="9.140625" style="4"/>
    <col min="8961" max="8961" width="67.140625" style="4" customWidth="1"/>
    <col min="8962" max="8962" width="5.42578125" style="4" customWidth="1"/>
    <col min="8963" max="8963" width="6.140625" style="4" customWidth="1"/>
    <col min="8964" max="8964" width="14.7109375" style="4" customWidth="1"/>
    <col min="8965" max="8965" width="5.85546875" style="4" customWidth="1"/>
    <col min="8966" max="8966" width="14.85546875" style="4" customWidth="1"/>
    <col min="8967" max="8967" width="14.7109375" style="4" customWidth="1"/>
    <col min="8968" max="8968" width="14.85546875" style="4" customWidth="1"/>
    <col min="8969" max="8969" width="11.5703125" style="4" customWidth="1"/>
    <col min="8970" max="9216" width="9.140625" style="4"/>
    <col min="9217" max="9217" width="67.140625" style="4" customWidth="1"/>
    <col min="9218" max="9218" width="5.42578125" style="4" customWidth="1"/>
    <col min="9219" max="9219" width="6.140625" style="4" customWidth="1"/>
    <col min="9220" max="9220" width="14.7109375" style="4" customWidth="1"/>
    <col min="9221" max="9221" width="5.85546875" style="4" customWidth="1"/>
    <col min="9222" max="9222" width="14.85546875" style="4" customWidth="1"/>
    <col min="9223" max="9223" width="14.7109375" style="4" customWidth="1"/>
    <col min="9224" max="9224" width="14.85546875" style="4" customWidth="1"/>
    <col min="9225" max="9225" width="11.5703125" style="4" customWidth="1"/>
    <col min="9226" max="9472" width="9.140625" style="4"/>
    <col min="9473" max="9473" width="67.140625" style="4" customWidth="1"/>
    <col min="9474" max="9474" width="5.42578125" style="4" customWidth="1"/>
    <col min="9475" max="9475" width="6.140625" style="4" customWidth="1"/>
    <col min="9476" max="9476" width="14.7109375" style="4" customWidth="1"/>
    <col min="9477" max="9477" width="5.85546875" style="4" customWidth="1"/>
    <col min="9478" max="9478" width="14.85546875" style="4" customWidth="1"/>
    <col min="9479" max="9479" width="14.7109375" style="4" customWidth="1"/>
    <col min="9480" max="9480" width="14.85546875" style="4" customWidth="1"/>
    <col min="9481" max="9481" width="11.5703125" style="4" customWidth="1"/>
    <col min="9482" max="9728" width="9.140625" style="4"/>
    <col min="9729" max="9729" width="67.140625" style="4" customWidth="1"/>
    <col min="9730" max="9730" width="5.42578125" style="4" customWidth="1"/>
    <col min="9731" max="9731" width="6.140625" style="4" customWidth="1"/>
    <col min="9732" max="9732" width="14.7109375" style="4" customWidth="1"/>
    <col min="9733" max="9733" width="5.85546875" style="4" customWidth="1"/>
    <col min="9734" max="9734" width="14.85546875" style="4" customWidth="1"/>
    <col min="9735" max="9735" width="14.7109375" style="4" customWidth="1"/>
    <col min="9736" max="9736" width="14.85546875" style="4" customWidth="1"/>
    <col min="9737" max="9737" width="11.5703125" style="4" customWidth="1"/>
    <col min="9738" max="9984" width="9.140625" style="4"/>
    <col min="9985" max="9985" width="67.140625" style="4" customWidth="1"/>
    <col min="9986" max="9986" width="5.42578125" style="4" customWidth="1"/>
    <col min="9987" max="9987" width="6.140625" style="4" customWidth="1"/>
    <col min="9988" max="9988" width="14.7109375" style="4" customWidth="1"/>
    <col min="9989" max="9989" width="5.85546875" style="4" customWidth="1"/>
    <col min="9990" max="9990" width="14.85546875" style="4" customWidth="1"/>
    <col min="9991" max="9991" width="14.7109375" style="4" customWidth="1"/>
    <col min="9992" max="9992" width="14.85546875" style="4" customWidth="1"/>
    <col min="9993" max="9993" width="11.5703125" style="4" customWidth="1"/>
    <col min="9994" max="10240" width="9.140625" style="4"/>
    <col min="10241" max="10241" width="67.140625" style="4" customWidth="1"/>
    <col min="10242" max="10242" width="5.42578125" style="4" customWidth="1"/>
    <col min="10243" max="10243" width="6.140625" style="4" customWidth="1"/>
    <col min="10244" max="10244" width="14.7109375" style="4" customWidth="1"/>
    <col min="10245" max="10245" width="5.85546875" style="4" customWidth="1"/>
    <col min="10246" max="10246" width="14.85546875" style="4" customWidth="1"/>
    <col min="10247" max="10247" width="14.7109375" style="4" customWidth="1"/>
    <col min="10248" max="10248" width="14.85546875" style="4" customWidth="1"/>
    <col min="10249" max="10249" width="11.5703125" style="4" customWidth="1"/>
    <col min="10250" max="10496" width="9.140625" style="4"/>
    <col min="10497" max="10497" width="67.140625" style="4" customWidth="1"/>
    <col min="10498" max="10498" width="5.42578125" style="4" customWidth="1"/>
    <col min="10499" max="10499" width="6.140625" style="4" customWidth="1"/>
    <col min="10500" max="10500" width="14.7109375" style="4" customWidth="1"/>
    <col min="10501" max="10501" width="5.85546875" style="4" customWidth="1"/>
    <col min="10502" max="10502" width="14.85546875" style="4" customWidth="1"/>
    <col min="10503" max="10503" width="14.7109375" style="4" customWidth="1"/>
    <col min="10504" max="10504" width="14.85546875" style="4" customWidth="1"/>
    <col min="10505" max="10505" width="11.5703125" style="4" customWidth="1"/>
    <col min="10506" max="10752" width="9.140625" style="4"/>
    <col min="10753" max="10753" width="67.140625" style="4" customWidth="1"/>
    <col min="10754" max="10754" width="5.42578125" style="4" customWidth="1"/>
    <col min="10755" max="10755" width="6.140625" style="4" customWidth="1"/>
    <col min="10756" max="10756" width="14.7109375" style="4" customWidth="1"/>
    <col min="10757" max="10757" width="5.85546875" style="4" customWidth="1"/>
    <col min="10758" max="10758" width="14.85546875" style="4" customWidth="1"/>
    <col min="10759" max="10759" width="14.7109375" style="4" customWidth="1"/>
    <col min="10760" max="10760" width="14.85546875" style="4" customWidth="1"/>
    <col min="10761" max="10761" width="11.5703125" style="4" customWidth="1"/>
    <col min="10762" max="11008" width="9.140625" style="4"/>
    <col min="11009" max="11009" width="67.140625" style="4" customWidth="1"/>
    <col min="11010" max="11010" width="5.42578125" style="4" customWidth="1"/>
    <col min="11011" max="11011" width="6.140625" style="4" customWidth="1"/>
    <col min="11012" max="11012" width="14.7109375" style="4" customWidth="1"/>
    <col min="11013" max="11013" width="5.85546875" style="4" customWidth="1"/>
    <col min="11014" max="11014" width="14.85546875" style="4" customWidth="1"/>
    <col min="11015" max="11015" width="14.7109375" style="4" customWidth="1"/>
    <col min="11016" max="11016" width="14.85546875" style="4" customWidth="1"/>
    <col min="11017" max="11017" width="11.5703125" style="4" customWidth="1"/>
    <col min="11018" max="11264" width="9.140625" style="4"/>
    <col min="11265" max="11265" width="67.140625" style="4" customWidth="1"/>
    <col min="11266" max="11266" width="5.42578125" style="4" customWidth="1"/>
    <col min="11267" max="11267" width="6.140625" style="4" customWidth="1"/>
    <col min="11268" max="11268" width="14.7109375" style="4" customWidth="1"/>
    <col min="11269" max="11269" width="5.85546875" style="4" customWidth="1"/>
    <col min="11270" max="11270" width="14.85546875" style="4" customWidth="1"/>
    <col min="11271" max="11271" width="14.7109375" style="4" customWidth="1"/>
    <col min="11272" max="11272" width="14.85546875" style="4" customWidth="1"/>
    <col min="11273" max="11273" width="11.5703125" style="4" customWidth="1"/>
    <col min="11274" max="11520" width="9.140625" style="4"/>
    <col min="11521" max="11521" width="67.140625" style="4" customWidth="1"/>
    <col min="11522" max="11522" width="5.42578125" style="4" customWidth="1"/>
    <col min="11523" max="11523" width="6.140625" style="4" customWidth="1"/>
    <col min="11524" max="11524" width="14.7109375" style="4" customWidth="1"/>
    <col min="11525" max="11525" width="5.85546875" style="4" customWidth="1"/>
    <col min="11526" max="11526" width="14.85546875" style="4" customWidth="1"/>
    <col min="11527" max="11527" width="14.7109375" style="4" customWidth="1"/>
    <col min="11528" max="11528" width="14.85546875" style="4" customWidth="1"/>
    <col min="11529" max="11529" width="11.5703125" style="4" customWidth="1"/>
    <col min="11530" max="11776" width="9.140625" style="4"/>
    <col min="11777" max="11777" width="67.140625" style="4" customWidth="1"/>
    <col min="11778" max="11778" width="5.42578125" style="4" customWidth="1"/>
    <col min="11779" max="11779" width="6.140625" style="4" customWidth="1"/>
    <col min="11780" max="11780" width="14.7109375" style="4" customWidth="1"/>
    <col min="11781" max="11781" width="5.85546875" style="4" customWidth="1"/>
    <col min="11782" max="11782" width="14.85546875" style="4" customWidth="1"/>
    <col min="11783" max="11783" width="14.7109375" style="4" customWidth="1"/>
    <col min="11784" max="11784" width="14.85546875" style="4" customWidth="1"/>
    <col min="11785" max="11785" width="11.5703125" style="4" customWidth="1"/>
    <col min="11786" max="12032" width="9.140625" style="4"/>
    <col min="12033" max="12033" width="67.140625" style="4" customWidth="1"/>
    <col min="12034" max="12034" width="5.42578125" style="4" customWidth="1"/>
    <col min="12035" max="12035" width="6.140625" style="4" customWidth="1"/>
    <col min="12036" max="12036" width="14.7109375" style="4" customWidth="1"/>
    <col min="12037" max="12037" width="5.85546875" style="4" customWidth="1"/>
    <col min="12038" max="12038" width="14.85546875" style="4" customWidth="1"/>
    <col min="12039" max="12039" width="14.7109375" style="4" customWidth="1"/>
    <col min="12040" max="12040" width="14.85546875" style="4" customWidth="1"/>
    <col min="12041" max="12041" width="11.5703125" style="4" customWidth="1"/>
    <col min="12042" max="12288" width="9.140625" style="4"/>
    <col min="12289" max="12289" width="67.140625" style="4" customWidth="1"/>
    <col min="12290" max="12290" width="5.42578125" style="4" customWidth="1"/>
    <col min="12291" max="12291" width="6.140625" style="4" customWidth="1"/>
    <col min="12292" max="12292" width="14.7109375" style="4" customWidth="1"/>
    <col min="12293" max="12293" width="5.85546875" style="4" customWidth="1"/>
    <col min="12294" max="12294" width="14.85546875" style="4" customWidth="1"/>
    <col min="12295" max="12295" width="14.7109375" style="4" customWidth="1"/>
    <col min="12296" max="12296" width="14.85546875" style="4" customWidth="1"/>
    <col min="12297" max="12297" width="11.5703125" style="4" customWidth="1"/>
    <col min="12298" max="12544" width="9.140625" style="4"/>
    <col min="12545" max="12545" width="67.140625" style="4" customWidth="1"/>
    <col min="12546" max="12546" width="5.42578125" style="4" customWidth="1"/>
    <col min="12547" max="12547" width="6.140625" style="4" customWidth="1"/>
    <col min="12548" max="12548" width="14.7109375" style="4" customWidth="1"/>
    <col min="12549" max="12549" width="5.85546875" style="4" customWidth="1"/>
    <col min="12550" max="12550" width="14.85546875" style="4" customWidth="1"/>
    <col min="12551" max="12551" width="14.7109375" style="4" customWidth="1"/>
    <col min="12552" max="12552" width="14.85546875" style="4" customWidth="1"/>
    <col min="12553" max="12553" width="11.5703125" style="4" customWidth="1"/>
    <col min="12554" max="12800" width="9.140625" style="4"/>
    <col min="12801" max="12801" width="67.140625" style="4" customWidth="1"/>
    <col min="12802" max="12802" width="5.42578125" style="4" customWidth="1"/>
    <col min="12803" max="12803" width="6.140625" style="4" customWidth="1"/>
    <col min="12804" max="12804" width="14.7109375" style="4" customWidth="1"/>
    <col min="12805" max="12805" width="5.85546875" style="4" customWidth="1"/>
    <col min="12806" max="12806" width="14.85546875" style="4" customWidth="1"/>
    <col min="12807" max="12807" width="14.7109375" style="4" customWidth="1"/>
    <col min="12808" max="12808" width="14.85546875" style="4" customWidth="1"/>
    <col min="12809" max="12809" width="11.5703125" style="4" customWidth="1"/>
    <col min="12810" max="13056" width="9.140625" style="4"/>
    <col min="13057" max="13057" width="67.140625" style="4" customWidth="1"/>
    <col min="13058" max="13058" width="5.42578125" style="4" customWidth="1"/>
    <col min="13059" max="13059" width="6.140625" style="4" customWidth="1"/>
    <col min="13060" max="13060" width="14.7109375" style="4" customWidth="1"/>
    <col min="13061" max="13061" width="5.85546875" style="4" customWidth="1"/>
    <col min="13062" max="13062" width="14.85546875" style="4" customWidth="1"/>
    <col min="13063" max="13063" width="14.7109375" style="4" customWidth="1"/>
    <col min="13064" max="13064" width="14.85546875" style="4" customWidth="1"/>
    <col min="13065" max="13065" width="11.5703125" style="4" customWidth="1"/>
    <col min="13066" max="13312" width="9.140625" style="4"/>
    <col min="13313" max="13313" width="67.140625" style="4" customWidth="1"/>
    <col min="13314" max="13314" width="5.42578125" style="4" customWidth="1"/>
    <col min="13315" max="13315" width="6.140625" style="4" customWidth="1"/>
    <col min="13316" max="13316" width="14.7109375" style="4" customWidth="1"/>
    <col min="13317" max="13317" width="5.85546875" style="4" customWidth="1"/>
    <col min="13318" max="13318" width="14.85546875" style="4" customWidth="1"/>
    <col min="13319" max="13319" width="14.7109375" style="4" customWidth="1"/>
    <col min="13320" max="13320" width="14.85546875" style="4" customWidth="1"/>
    <col min="13321" max="13321" width="11.5703125" style="4" customWidth="1"/>
    <col min="13322" max="13568" width="9.140625" style="4"/>
    <col min="13569" max="13569" width="67.140625" style="4" customWidth="1"/>
    <col min="13570" max="13570" width="5.42578125" style="4" customWidth="1"/>
    <col min="13571" max="13571" width="6.140625" style="4" customWidth="1"/>
    <col min="13572" max="13572" width="14.7109375" style="4" customWidth="1"/>
    <col min="13573" max="13573" width="5.85546875" style="4" customWidth="1"/>
    <col min="13574" max="13574" width="14.85546875" style="4" customWidth="1"/>
    <col min="13575" max="13575" width="14.7109375" style="4" customWidth="1"/>
    <col min="13576" max="13576" width="14.85546875" style="4" customWidth="1"/>
    <col min="13577" max="13577" width="11.5703125" style="4" customWidth="1"/>
    <col min="13578" max="13824" width="9.140625" style="4"/>
    <col min="13825" max="13825" width="67.140625" style="4" customWidth="1"/>
    <col min="13826" max="13826" width="5.42578125" style="4" customWidth="1"/>
    <col min="13827" max="13827" width="6.140625" style="4" customWidth="1"/>
    <col min="13828" max="13828" width="14.7109375" style="4" customWidth="1"/>
    <col min="13829" max="13829" width="5.85546875" style="4" customWidth="1"/>
    <col min="13830" max="13830" width="14.85546875" style="4" customWidth="1"/>
    <col min="13831" max="13831" width="14.7109375" style="4" customWidth="1"/>
    <col min="13832" max="13832" width="14.85546875" style="4" customWidth="1"/>
    <col min="13833" max="13833" width="11.5703125" style="4" customWidth="1"/>
    <col min="13834" max="14080" width="9.140625" style="4"/>
    <col min="14081" max="14081" width="67.140625" style="4" customWidth="1"/>
    <col min="14082" max="14082" width="5.42578125" style="4" customWidth="1"/>
    <col min="14083" max="14083" width="6.140625" style="4" customWidth="1"/>
    <col min="14084" max="14084" width="14.7109375" style="4" customWidth="1"/>
    <col min="14085" max="14085" width="5.85546875" style="4" customWidth="1"/>
    <col min="14086" max="14086" width="14.85546875" style="4" customWidth="1"/>
    <col min="14087" max="14087" width="14.7109375" style="4" customWidth="1"/>
    <col min="14088" max="14088" width="14.85546875" style="4" customWidth="1"/>
    <col min="14089" max="14089" width="11.5703125" style="4" customWidth="1"/>
    <col min="14090" max="14336" width="9.140625" style="4"/>
    <col min="14337" max="14337" width="67.140625" style="4" customWidth="1"/>
    <col min="14338" max="14338" width="5.42578125" style="4" customWidth="1"/>
    <col min="14339" max="14339" width="6.140625" style="4" customWidth="1"/>
    <col min="14340" max="14340" width="14.7109375" style="4" customWidth="1"/>
    <col min="14341" max="14341" width="5.85546875" style="4" customWidth="1"/>
    <col min="14342" max="14342" width="14.85546875" style="4" customWidth="1"/>
    <col min="14343" max="14343" width="14.7109375" style="4" customWidth="1"/>
    <col min="14344" max="14344" width="14.85546875" style="4" customWidth="1"/>
    <col min="14345" max="14345" width="11.5703125" style="4" customWidth="1"/>
    <col min="14346" max="14592" width="9.140625" style="4"/>
    <col min="14593" max="14593" width="67.140625" style="4" customWidth="1"/>
    <col min="14594" max="14594" width="5.42578125" style="4" customWidth="1"/>
    <col min="14595" max="14595" width="6.140625" style="4" customWidth="1"/>
    <col min="14596" max="14596" width="14.7109375" style="4" customWidth="1"/>
    <col min="14597" max="14597" width="5.85546875" style="4" customWidth="1"/>
    <col min="14598" max="14598" width="14.85546875" style="4" customWidth="1"/>
    <col min="14599" max="14599" width="14.7109375" style="4" customWidth="1"/>
    <col min="14600" max="14600" width="14.85546875" style="4" customWidth="1"/>
    <col min="14601" max="14601" width="11.5703125" style="4" customWidth="1"/>
    <col min="14602" max="14848" width="9.140625" style="4"/>
    <col min="14849" max="14849" width="67.140625" style="4" customWidth="1"/>
    <col min="14850" max="14850" width="5.42578125" style="4" customWidth="1"/>
    <col min="14851" max="14851" width="6.140625" style="4" customWidth="1"/>
    <col min="14852" max="14852" width="14.7109375" style="4" customWidth="1"/>
    <col min="14853" max="14853" width="5.85546875" style="4" customWidth="1"/>
    <col min="14854" max="14854" width="14.85546875" style="4" customWidth="1"/>
    <col min="14855" max="14855" width="14.7109375" style="4" customWidth="1"/>
    <col min="14856" max="14856" width="14.85546875" style="4" customWidth="1"/>
    <col min="14857" max="14857" width="11.5703125" style="4" customWidth="1"/>
    <col min="14858" max="15104" width="9.140625" style="4"/>
    <col min="15105" max="15105" width="67.140625" style="4" customWidth="1"/>
    <col min="15106" max="15106" width="5.42578125" style="4" customWidth="1"/>
    <col min="15107" max="15107" width="6.140625" style="4" customWidth="1"/>
    <col min="15108" max="15108" width="14.7109375" style="4" customWidth="1"/>
    <col min="15109" max="15109" width="5.85546875" style="4" customWidth="1"/>
    <col min="15110" max="15110" width="14.85546875" style="4" customWidth="1"/>
    <col min="15111" max="15111" width="14.7109375" style="4" customWidth="1"/>
    <col min="15112" max="15112" width="14.85546875" style="4" customWidth="1"/>
    <col min="15113" max="15113" width="11.5703125" style="4" customWidth="1"/>
    <col min="15114" max="15360" width="9.140625" style="4"/>
    <col min="15361" max="15361" width="67.140625" style="4" customWidth="1"/>
    <col min="15362" max="15362" width="5.42578125" style="4" customWidth="1"/>
    <col min="15363" max="15363" width="6.140625" style="4" customWidth="1"/>
    <col min="15364" max="15364" width="14.7109375" style="4" customWidth="1"/>
    <col min="15365" max="15365" width="5.85546875" style="4" customWidth="1"/>
    <col min="15366" max="15366" width="14.85546875" style="4" customWidth="1"/>
    <col min="15367" max="15367" width="14.7109375" style="4" customWidth="1"/>
    <col min="15368" max="15368" width="14.85546875" style="4" customWidth="1"/>
    <col min="15369" max="15369" width="11.5703125" style="4" customWidth="1"/>
    <col min="15370" max="15616" width="9.140625" style="4"/>
    <col min="15617" max="15617" width="67.140625" style="4" customWidth="1"/>
    <col min="15618" max="15618" width="5.42578125" style="4" customWidth="1"/>
    <col min="15619" max="15619" width="6.140625" style="4" customWidth="1"/>
    <col min="15620" max="15620" width="14.7109375" style="4" customWidth="1"/>
    <col min="15621" max="15621" width="5.85546875" style="4" customWidth="1"/>
    <col min="15622" max="15622" width="14.85546875" style="4" customWidth="1"/>
    <col min="15623" max="15623" width="14.7109375" style="4" customWidth="1"/>
    <col min="15624" max="15624" width="14.85546875" style="4" customWidth="1"/>
    <col min="15625" max="15625" width="11.5703125" style="4" customWidth="1"/>
    <col min="15626" max="15872" width="9.140625" style="4"/>
    <col min="15873" max="15873" width="67.140625" style="4" customWidth="1"/>
    <col min="15874" max="15874" width="5.42578125" style="4" customWidth="1"/>
    <col min="15875" max="15875" width="6.140625" style="4" customWidth="1"/>
    <col min="15876" max="15876" width="14.7109375" style="4" customWidth="1"/>
    <col min="15877" max="15877" width="5.85546875" style="4" customWidth="1"/>
    <col min="15878" max="15878" width="14.85546875" style="4" customWidth="1"/>
    <col min="15879" max="15879" width="14.7109375" style="4" customWidth="1"/>
    <col min="15880" max="15880" width="14.85546875" style="4" customWidth="1"/>
    <col min="15881" max="15881" width="11.5703125" style="4" customWidth="1"/>
    <col min="15882" max="16128" width="9.140625" style="4"/>
    <col min="16129" max="16129" width="67.140625" style="4" customWidth="1"/>
    <col min="16130" max="16130" width="5.42578125" style="4" customWidth="1"/>
    <col min="16131" max="16131" width="6.140625" style="4" customWidth="1"/>
    <col min="16132" max="16132" width="14.7109375" style="4" customWidth="1"/>
    <col min="16133" max="16133" width="5.85546875" style="4" customWidth="1"/>
    <col min="16134" max="16134" width="14.85546875" style="4" customWidth="1"/>
    <col min="16135" max="16135" width="14.7109375" style="4" customWidth="1"/>
    <col min="16136" max="16136" width="14.85546875" style="4" customWidth="1"/>
    <col min="16137" max="16137" width="11.5703125" style="4" customWidth="1"/>
    <col min="16138" max="16384" width="9.140625" style="4"/>
  </cols>
  <sheetData>
    <row r="1" spans="1:9" ht="141.75" customHeight="1" x14ac:dyDescent="0.25">
      <c r="D1" s="3"/>
      <c r="E1" s="3"/>
      <c r="F1" s="196" t="s">
        <v>333</v>
      </c>
      <c r="G1" s="196"/>
      <c r="H1" s="3"/>
      <c r="I1" s="3"/>
    </row>
    <row r="2" spans="1:9" ht="37.5" customHeight="1" x14ac:dyDescent="0.25">
      <c r="A2" s="201" t="s">
        <v>316</v>
      </c>
      <c r="B2" s="201"/>
      <c r="C2" s="201"/>
      <c r="D2" s="201"/>
      <c r="E2" s="201"/>
      <c r="F2" s="201"/>
      <c r="G2" s="201"/>
      <c r="H2" s="5"/>
      <c r="I2" s="6"/>
    </row>
    <row r="3" spans="1:9" x14ac:dyDescent="0.25">
      <c r="G3" s="7" t="s">
        <v>12</v>
      </c>
    </row>
    <row r="4" spans="1:9" s="10" customFormat="1" ht="78.75" customHeight="1" x14ac:dyDescent="0.25">
      <c r="A4" s="202" t="s">
        <v>123</v>
      </c>
      <c r="B4" s="203" t="s">
        <v>189</v>
      </c>
      <c r="C4" s="203"/>
      <c r="D4" s="203"/>
      <c r="E4" s="202" t="s">
        <v>321</v>
      </c>
      <c r="F4" s="197" t="s">
        <v>322</v>
      </c>
      <c r="G4" s="197" t="s">
        <v>323</v>
      </c>
    </row>
    <row r="5" spans="1:9" s="10" customFormat="1" ht="99" x14ac:dyDescent="0.25">
      <c r="A5" s="202"/>
      <c r="B5" s="11" t="s">
        <v>185</v>
      </c>
      <c r="C5" s="12" t="s">
        <v>186</v>
      </c>
      <c r="D5" s="12" t="s">
        <v>187</v>
      </c>
      <c r="E5" s="202"/>
      <c r="F5" s="197"/>
      <c r="G5" s="197"/>
    </row>
    <row r="6" spans="1:9" s="111" customFormat="1" ht="12.75" x14ac:dyDescent="0.25">
      <c r="A6" s="109" t="s">
        <v>233</v>
      </c>
      <c r="B6" s="109" t="s">
        <v>234</v>
      </c>
      <c r="C6" s="109" t="s">
        <v>75</v>
      </c>
      <c r="D6" s="109" t="s">
        <v>235</v>
      </c>
      <c r="E6" s="109" t="s">
        <v>236</v>
      </c>
      <c r="F6" s="110">
        <v>6</v>
      </c>
      <c r="G6" s="110">
        <v>7</v>
      </c>
    </row>
    <row r="7" spans="1:9" s="10" customFormat="1" ht="18.75" customHeight="1" x14ac:dyDescent="0.25">
      <c r="A7" s="58" t="s">
        <v>192</v>
      </c>
      <c r="B7" s="14" t="s">
        <v>188</v>
      </c>
      <c r="C7" s="15" t="s">
        <v>125</v>
      </c>
      <c r="D7" s="14" t="s">
        <v>126</v>
      </c>
      <c r="E7" s="16">
        <f>E8+E23+E27+E31</f>
        <v>1935894</v>
      </c>
      <c r="F7" s="16">
        <f t="shared" ref="F7:G7" si="0">F8+F23+F27+F31</f>
        <v>2082710.24</v>
      </c>
      <c r="G7" s="16">
        <f t="shared" si="0"/>
        <v>2226986.4699999997</v>
      </c>
    </row>
    <row r="8" spans="1:9" s="18" customFormat="1" ht="47.25" x14ac:dyDescent="0.25">
      <c r="A8" s="13" t="s">
        <v>191</v>
      </c>
      <c r="B8" s="14" t="s">
        <v>190</v>
      </c>
      <c r="C8" s="14" t="s">
        <v>125</v>
      </c>
      <c r="D8" s="14" t="s">
        <v>126</v>
      </c>
      <c r="E8" s="17">
        <f>E9+E12+E17+E20</f>
        <v>1914913</v>
      </c>
      <c r="F8" s="17">
        <f t="shared" ref="F8:G8" si="1">F9+F12+F17+F20</f>
        <v>1914024</v>
      </c>
      <c r="G8" s="17">
        <f t="shared" si="1"/>
        <v>1910595</v>
      </c>
    </row>
    <row r="9" spans="1:9" s="10" customFormat="1" ht="31.5" x14ac:dyDescent="0.25">
      <c r="A9" s="19" t="s">
        <v>279</v>
      </c>
      <c r="B9" s="20" t="s">
        <v>190</v>
      </c>
      <c r="C9" s="20" t="s">
        <v>285</v>
      </c>
      <c r="D9" s="20" t="s">
        <v>126</v>
      </c>
      <c r="E9" s="21">
        <f>E10</f>
        <v>604696</v>
      </c>
      <c r="F9" s="21">
        <f t="shared" ref="F9:G9" si="2">F10</f>
        <v>604696</v>
      </c>
      <c r="G9" s="21">
        <f t="shared" si="2"/>
        <v>604696</v>
      </c>
    </row>
    <row r="10" spans="1:9" s="10" customFormat="1" ht="63" x14ac:dyDescent="0.25">
      <c r="A10" s="19" t="s">
        <v>131</v>
      </c>
      <c r="B10" s="20" t="s">
        <v>190</v>
      </c>
      <c r="C10" s="20" t="s">
        <v>285</v>
      </c>
      <c r="D10" s="20" t="s">
        <v>132</v>
      </c>
      <c r="E10" s="21">
        <f>E11</f>
        <v>604696</v>
      </c>
      <c r="F10" s="21">
        <f t="shared" ref="F10:G10" si="3">F11</f>
        <v>604696</v>
      </c>
      <c r="G10" s="21">
        <f t="shared" si="3"/>
        <v>604696</v>
      </c>
    </row>
    <row r="11" spans="1:9" s="10" customFormat="1" ht="31.5" x14ac:dyDescent="0.25">
      <c r="A11" s="19" t="s">
        <v>133</v>
      </c>
      <c r="B11" s="20" t="s">
        <v>190</v>
      </c>
      <c r="C11" s="20" t="s">
        <v>285</v>
      </c>
      <c r="D11" s="20" t="s">
        <v>134</v>
      </c>
      <c r="E11" s="21">
        <v>604696</v>
      </c>
      <c r="F11" s="21">
        <v>604696</v>
      </c>
      <c r="G11" s="21">
        <v>604696</v>
      </c>
    </row>
    <row r="12" spans="1:9" s="10" customFormat="1" ht="31.5" x14ac:dyDescent="0.25">
      <c r="A12" s="19" t="s">
        <v>129</v>
      </c>
      <c r="B12" s="20" t="s">
        <v>190</v>
      </c>
      <c r="C12" s="20" t="s">
        <v>130</v>
      </c>
      <c r="D12" s="20" t="s">
        <v>126</v>
      </c>
      <c r="E12" s="21">
        <f>E13+E15</f>
        <v>1163457</v>
      </c>
      <c r="F12" s="21">
        <f>F13+F15</f>
        <v>1162568</v>
      </c>
      <c r="G12" s="21">
        <f>G13+G15</f>
        <v>1159139</v>
      </c>
    </row>
    <row r="13" spans="1:9" s="10" customFormat="1" ht="63" x14ac:dyDescent="0.25">
      <c r="A13" s="19" t="s">
        <v>131</v>
      </c>
      <c r="B13" s="20" t="s">
        <v>190</v>
      </c>
      <c r="C13" s="20" t="s">
        <v>130</v>
      </c>
      <c r="D13" s="20" t="s">
        <v>132</v>
      </c>
      <c r="E13" s="21">
        <f>E14</f>
        <v>989156</v>
      </c>
      <c r="F13" s="21">
        <f t="shared" ref="F13:G13" si="4">F14</f>
        <v>989156</v>
      </c>
      <c r="G13" s="21">
        <f t="shared" si="4"/>
        <v>989156</v>
      </c>
    </row>
    <row r="14" spans="1:9" s="10" customFormat="1" ht="31.5" x14ac:dyDescent="0.25">
      <c r="A14" s="19" t="s">
        <v>133</v>
      </c>
      <c r="B14" s="20" t="s">
        <v>190</v>
      </c>
      <c r="C14" s="20" t="s">
        <v>130</v>
      </c>
      <c r="D14" s="20" t="s">
        <v>134</v>
      </c>
      <c r="E14" s="21">
        <v>989156</v>
      </c>
      <c r="F14" s="21">
        <v>989156</v>
      </c>
      <c r="G14" s="21">
        <v>989156</v>
      </c>
    </row>
    <row r="15" spans="1:9" s="10" customFormat="1" ht="31.5" x14ac:dyDescent="0.25">
      <c r="A15" s="19" t="s">
        <v>135</v>
      </c>
      <c r="B15" s="20" t="s">
        <v>190</v>
      </c>
      <c r="C15" s="20" t="s">
        <v>130</v>
      </c>
      <c r="D15" s="20" t="s">
        <v>136</v>
      </c>
      <c r="E15" s="21">
        <f>E16</f>
        <v>174301</v>
      </c>
      <c r="F15" s="21">
        <f t="shared" ref="F15:G15" si="5">F16</f>
        <v>173412</v>
      </c>
      <c r="G15" s="21">
        <f t="shared" si="5"/>
        <v>169983</v>
      </c>
    </row>
    <row r="16" spans="1:9" s="10" customFormat="1" ht="31.5" x14ac:dyDescent="0.25">
      <c r="A16" s="19" t="s">
        <v>137</v>
      </c>
      <c r="B16" s="20" t="s">
        <v>190</v>
      </c>
      <c r="C16" s="20" t="s">
        <v>130</v>
      </c>
      <c r="D16" s="20" t="s">
        <v>138</v>
      </c>
      <c r="E16" s="21">
        <v>174301</v>
      </c>
      <c r="F16" s="21">
        <v>173412</v>
      </c>
      <c r="G16" s="21">
        <v>169983</v>
      </c>
    </row>
    <row r="17" spans="1:9" s="10" customFormat="1" ht="31.5" x14ac:dyDescent="0.25">
      <c r="A17" s="19" t="s">
        <v>287</v>
      </c>
      <c r="B17" s="20" t="s">
        <v>190</v>
      </c>
      <c r="C17" s="20" t="s">
        <v>286</v>
      </c>
      <c r="D17" s="20" t="s">
        <v>126</v>
      </c>
      <c r="E17" s="21">
        <f t="shared" ref="E17:G18" si="6">E18</f>
        <v>141760</v>
      </c>
      <c r="F17" s="21">
        <f t="shared" si="6"/>
        <v>141760</v>
      </c>
      <c r="G17" s="21">
        <f t="shared" si="6"/>
        <v>141760</v>
      </c>
    </row>
    <row r="18" spans="1:9" s="10" customFormat="1" ht="31.5" x14ac:dyDescent="0.25">
      <c r="A18" s="19" t="s">
        <v>135</v>
      </c>
      <c r="B18" s="20" t="s">
        <v>190</v>
      </c>
      <c r="C18" s="20" t="s">
        <v>286</v>
      </c>
      <c r="D18" s="20">
        <v>200</v>
      </c>
      <c r="E18" s="21">
        <f t="shared" si="6"/>
        <v>141760</v>
      </c>
      <c r="F18" s="21">
        <f t="shared" si="6"/>
        <v>141760</v>
      </c>
      <c r="G18" s="21">
        <f t="shared" si="6"/>
        <v>141760</v>
      </c>
    </row>
    <row r="19" spans="1:9" s="10" customFormat="1" ht="31.5" x14ac:dyDescent="0.25">
      <c r="A19" s="19" t="s">
        <v>137</v>
      </c>
      <c r="B19" s="20" t="s">
        <v>190</v>
      </c>
      <c r="C19" s="20" t="s">
        <v>286</v>
      </c>
      <c r="D19" s="20">
        <v>240</v>
      </c>
      <c r="E19" s="21">
        <v>141760</v>
      </c>
      <c r="F19" s="21">
        <v>141760</v>
      </c>
      <c r="G19" s="21">
        <v>141760</v>
      </c>
    </row>
    <row r="20" spans="1:9" s="10" customFormat="1" x14ac:dyDescent="0.25">
      <c r="A20" s="19" t="s">
        <v>289</v>
      </c>
      <c r="B20" s="20" t="s">
        <v>190</v>
      </c>
      <c r="C20" s="20" t="s">
        <v>288</v>
      </c>
      <c r="D20" s="20" t="s">
        <v>126</v>
      </c>
      <c r="E20" s="21">
        <f>E21</f>
        <v>5000</v>
      </c>
      <c r="F20" s="21">
        <f>F21</f>
        <v>5000</v>
      </c>
      <c r="G20" s="21">
        <f>G21</f>
        <v>5000</v>
      </c>
    </row>
    <row r="21" spans="1:9" s="10" customFormat="1" x14ac:dyDescent="0.25">
      <c r="A21" s="19" t="s">
        <v>139</v>
      </c>
      <c r="B21" s="20" t="s">
        <v>190</v>
      </c>
      <c r="C21" s="20" t="s">
        <v>288</v>
      </c>
      <c r="D21" s="20" t="s">
        <v>140</v>
      </c>
      <c r="E21" s="21">
        <f>E22</f>
        <v>5000</v>
      </c>
      <c r="F21" s="21">
        <f t="shared" ref="F21:G21" si="7">F22</f>
        <v>5000</v>
      </c>
      <c r="G21" s="21">
        <f t="shared" si="7"/>
        <v>5000</v>
      </c>
    </row>
    <row r="22" spans="1:9" s="10" customFormat="1" x14ac:dyDescent="0.25">
      <c r="A22" s="19" t="s">
        <v>141</v>
      </c>
      <c r="B22" s="20" t="s">
        <v>190</v>
      </c>
      <c r="C22" s="20" t="s">
        <v>288</v>
      </c>
      <c r="D22" s="20" t="s">
        <v>142</v>
      </c>
      <c r="E22" s="21">
        <v>5000</v>
      </c>
      <c r="F22" s="21">
        <v>5000</v>
      </c>
      <c r="G22" s="21">
        <v>5000</v>
      </c>
    </row>
    <row r="23" spans="1:9" ht="32.25" customHeight="1" x14ac:dyDescent="0.25">
      <c r="A23" s="22" t="s">
        <v>143</v>
      </c>
      <c r="B23" s="23" t="s">
        <v>193</v>
      </c>
      <c r="C23" s="24" t="s">
        <v>125</v>
      </c>
      <c r="D23" s="25" t="s">
        <v>126</v>
      </c>
      <c r="E23" s="26">
        <f>E24</f>
        <v>9000</v>
      </c>
      <c r="F23" s="26">
        <f t="shared" ref="F23:G23" si="8">F24</f>
        <v>9000</v>
      </c>
      <c r="G23" s="26">
        <f t="shared" si="8"/>
        <v>9000</v>
      </c>
      <c r="H23" s="7"/>
      <c r="I23" s="4"/>
    </row>
    <row r="24" spans="1:9" ht="63" x14ac:dyDescent="0.25">
      <c r="A24" s="27" t="s">
        <v>145</v>
      </c>
      <c r="B24" s="28" t="s">
        <v>193</v>
      </c>
      <c r="C24" s="28" t="s">
        <v>146</v>
      </c>
      <c r="D24" s="28" t="s">
        <v>126</v>
      </c>
      <c r="E24" s="29">
        <f>E25</f>
        <v>9000</v>
      </c>
      <c r="F24" s="29">
        <f t="shared" ref="F24:G24" si="9">F25</f>
        <v>9000</v>
      </c>
      <c r="G24" s="29">
        <f t="shared" si="9"/>
        <v>9000</v>
      </c>
      <c r="H24" s="7"/>
      <c r="I24" s="4"/>
    </row>
    <row r="25" spans="1:9" x14ac:dyDescent="0.25">
      <c r="A25" s="27" t="s">
        <v>147</v>
      </c>
      <c r="B25" s="28" t="s">
        <v>193</v>
      </c>
      <c r="C25" s="28" t="s">
        <v>146</v>
      </c>
      <c r="D25" s="28" t="s">
        <v>148</v>
      </c>
      <c r="E25" s="29">
        <f>E26</f>
        <v>9000</v>
      </c>
      <c r="F25" s="29">
        <f t="shared" ref="F25:G25" si="10">F26</f>
        <v>9000</v>
      </c>
      <c r="G25" s="29">
        <f t="shared" si="10"/>
        <v>9000</v>
      </c>
      <c r="H25" s="7"/>
      <c r="I25" s="4"/>
    </row>
    <row r="26" spans="1:9" x14ac:dyDescent="0.25">
      <c r="A26" s="27" t="s">
        <v>36</v>
      </c>
      <c r="B26" s="28" t="s">
        <v>193</v>
      </c>
      <c r="C26" s="28" t="s">
        <v>146</v>
      </c>
      <c r="D26" s="28" t="s">
        <v>149</v>
      </c>
      <c r="E26" s="29">
        <v>9000</v>
      </c>
      <c r="F26" s="29">
        <v>9000</v>
      </c>
      <c r="G26" s="29">
        <v>9000</v>
      </c>
      <c r="H26" s="7"/>
      <c r="I26" s="4"/>
    </row>
    <row r="27" spans="1:9" x14ac:dyDescent="0.25">
      <c r="A27" s="30" t="s">
        <v>150</v>
      </c>
      <c r="B27" s="31" t="s">
        <v>194</v>
      </c>
      <c r="C27" s="31" t="s">
        <v>125</v>
      </c>
      <c r="D27" s="31" t="s">
        <v>126</v>
      </c>
      <c r="E27" s="32">
        <f>E28</f>
        <v>4000</v>
      </c>
      <c r="F27" s="32">
        <f t="shared" ref="F27:G27" si="11">F28</f>
        <v>4000</v>
      </c>
      <c r="G27" s="32">
        <f t="shared" si="11"/>
        <v>4000</v>
      </c>
      <c r="H27" s="7"/>
      <c r="I27" s="4"/>
    </row>
    <row r="28" spans="1:9" x14ac:dyDescent="0.25">
      <c r="A28" s="27" t="s">
        <v>151</v>
      </c>
      <c r="B28" s="28" t="s">
        <v>194</v>
      </c>
      <c r="C28" s="28" t="s">
        <v>152</v>
      </c>
      <c r="D28" s="28" t="s">
        <v>126</v>
      </c>
      <c r="E28" s="29">
        <f>E29</f>
        <v>4000</v>
      </c>
      <c r="F28" s="29">
        <f t="shared" ref="F28:G28" si="12">F29</f>
        <v>4000</v>
      </c>
      <c r="G28" s="29">
        <f t="shared" si="12"/>
        <v>4000</v>
      </c>
      <c r="H28" s="7"/>
      <c r="I28" s="4"/>
    </row>
    <row r="29" spans="1:9" x14ac:dyDescent="0.25">
      <c r="A29" s="27" t="s">
        <v>139</v>
      </c>
      <c r="B29" s="28" t="s">
        <v>194</v>
      </c>
      <c r="C29" s="28" t="s">
        <v>152</v>
      </c>
      <c r="D29" s="28" t="s">
        <v>140</v>
      </c>
      <c r="E29" s="29">
        <f>E30</f>
        <v>4000</v>
      </c>
      <c r="F29" s="29">
        <f t="shared" ref="F29:G29" si="13">F30</f>
        <v>4000</v>
      </c>
      <c r="G29" s="29">
        <f t="shared" si="13"/>
        <v>4000</v>
      </c>
      <c r="H29" s="7"/>
      <c r="I29" s="4"/>
    </row>
    <row r="30" spans="1:9" x14ac:dyDescent="0.25">
      <c r="A30" s="27" t="s">
        <v>153</v>
      </c>
      <c r="B30" s="28" t="s">
        <v>194</v>
      </c>
      <c r="C30" s="28" t="s">
        <v>152</v>
      </c>
      <c r="D30" s="28" t="s">
        <v>154</v>
      </c>
      <c r="E30" s="29">
        <v>4000</v>
      </c>
      <c r="F30" s="29">
        <v>4000</v>
      </c>
      <c r="G30" s="29">
        <v>4000</v>
      </c>
      <c r="H30" s="7"/>
      <c r="I30" s="4"/>
    </row>
    <row r="31" spans="1:9" x14ac:dyDescent="0.25">
      <c r="A31" s="30" t="s">
        <v>155</v>
      </c>
      <c r="B31" s="31" t="s">
        <v>195</v>
      </c>
      <c r="C31" s="31" t="s">
        <v>125</v>
      </c>
      <c r="D31" s="31" t="s">
        <v>126</v>
      </c>
      <c r="E31" s="32">
        <f>E32+E35</f>
        <v>7981</v>
      </c>
      <c r="F31" s="32">
        <f t="shared" ref="F31:G31" si="14">F32+F35</f>
        <v>155686.24</v>
      </c>
      <c r="G31" s="32">
        <f t="shared" si="14"/>
        <v>303391.46999999997</v>
      </c>
      <c r="H31" s="7"/>
      <c r="I31" s="4"/>
    </row>
    <row r="32" spans="1:9" ht="47.25" x14ac:dyDescent="0.25">
      <c r="A32" s="33" t="s">
        <v>156</v>
      </c>
      <c r="B32" s="28" t="s">
        <v>195</v>
      </c>
      <c r="C32" s="34" t="s">
        <v>290</v>
      </c>
      <c r="D32" s="38" t="s">
        <v>126</v>
      </c>
      <c r="E32" s="37">
        <f>E33</f>
        <v>7981</v>
      </c>
      <c r="F32" s="37">
        <f t="shared" ref="F32:G32" si="15">F33</f>
        <v>7981</v>
      </c>
      <c r="G32" s="37">
        <f t="shared" si="15"/>
        <v>7981</v>
      </c>
      <c r="H32" s="7"/>
      <c r="I32" s="4"/>
    </row>
    <row r="33" spans="1:9" x14ac:dyDescent="0.25">
      <c r="A33" s="33" t="s">
        <v>147</v>
      </c>
      <c r="B33" s="28" t="s">
        <v>195</v>
      </c>
      <c r="C33" s="34" t="s">
        <v>290</v>
      </c>
      <c r="D33" s="38" t="s">
        <v>148</v>
      </c>
      <c r="E33" s="37">
        <f>E34</f>
        <v>7981</v>
      </c>
      <c r="F33" s="37">
        <f t="shared" ref="F33:G33" si="16">F34</f>
        <v>7981</v>
      </c>
      <c r="G33" s="37">
        <f t="shared" si="16"/>
        <v>7981</v>
      </c>
      <c r="H33" s="7"/>
      <c r="I33" s="4"/>
    </row>
    <row r="34" spans="1:9" x14ac:dyDescent="0.25">
      <c r="A34" s="33" t="s">
        <v>36</v>
      </c>
      <c r="B34" s="28" t="s">
        <v>195</v>
      </c>
      <c r="C34" s="34" t="s">
        <v>290</v>
      </c>
      <c r="D34" s="39" t="s">
        <v>149</v>
      </c>
      <c r="E34" s="40">
        <v>7981</v>
      </c>
      <c r="F34" s="40">
        <v>7981</v>
      </c>
      <c r="G34" s="40">
        <v>7981</v>
      </c>
      <c r="H34" s="7"/>
      <c r="I34" s="4"/>
    </row>
    <row r="35" spans="1:9" x14ac:dyDescent="0.25">
      <c r="A35" s="52" t="s">
        <v>183</v>
      </c>
      <c r="B35" s="28" t="s">
        <v>195</v>
      </c>
      <c r="C35" s="28" t="s">
        <v>324</v>
      </c>
      <c r="D35" s="28" t="s">
        <v>126</v>
      </c>
      <c r="E35" s="37">
        <f>E36</f>
        <v>0</v>
      </c>
      <c r="F35" s="37">
        <f>F36</f>
        <v>147705.24</v>
      </c>
      <c r="G35" s="37">
        <f>G36</f>
        <v>295410.46999999997</v>
      </c>
      <c r="H35" s="7"/>
      <c r="I35" s="4"/>
    </row>
    <row r="36" spans="1:9" x14ac:dyDescent="0.25">
      <c r="A36" s="27" t="s">
        <v>139</v>
      </c>
      <c r="B36" s="28" t="s">
        <v>195</v>
      </c>
      <c r="C36" s="28" t="s">
        <v>324</v>
      </c>
      <c r="D36" s="28" t="s">
        <v>140</v>
      </c>
      <c r="E36" s="37">
        <f>E37</f>
        <v>0</v>
      </c>
      <c r="F36" s="37">
        <f t="shared" ref="F36:G36" si="17">F37</f>
        <v>147705.24</v>
      </c>
      <c r="G36" s="37">
        <f t="shared" si="17"/>
        <v>295410.46999999997</v>
      </c>
      <c r="H36" s="7"/>
      <c r="I36" s="4"/>
    </row>
    <row r="37" spans="1:9" x14ac:dyDescent="0.25">
      <c r="A37" s="52" t="s">
        <v>153</v>
      </c>
      <c r="B37" s="28" t="s">
        <v>195</v>
      </c>
      <c r="C37" s="28" t="s">
        <v>324</v>
      </c>
      <c r="D37" s="28" t="s">
        <v>154</v>
      </c>
      <c r="E37" s="37">
        <v>0</v>
      </c>
      <c r="F37" s="37">
        <v>147705.24</v>
      </c>
      <c r="G37" s="37">
        <v>295410.46999999997</v>
      </c>
      <c r="H37" s="7"/>
      <c r="I37" s="4"/>
    </row>
    <row r="38" spans="1:9" x14ac:dyDescent="0.25">
      <c r="A38" s="59" t="s">
        <v>212</v>
      </c>
      <c r="B38" s="31" t="s">
        <v>196</v>
      </c>
      <c r="C38" s="41" t="s">
        <v>125</v>
      </c>
      <c r="D38" s="42" t="s">
        <v>126</v>
      </c>
      <c r="E38" s="43">
        <f>E39</f>
        <v>88836</v>
      </c>
      <c r="F38" s="43">
        <f t="shared" ref="F38:G38" si="18">F39</f>
        <v>89725</v>
      </c>
      <c r="G38" s="43">
        <f t="shared" si="18"/>
        <v>93154</v>
      </c>
      <c r="H38" s="7"/>
      <c r="I38" s="4"/>
    </row>
    <row r="39" spans="1:9" x14ac:dyDescent="0.25">
      <c r="A39" s="44" t="s">
        <v>157</v>
      </c>
      <c r="B39" s="31" t="s">
        <v>197</v>
      </c>
      <c r="C39" s="45" t="s">
        <v>125</v>
      </c>
      <c r="D39" s="42" t="s">
        <v>126</v>
      </c>
      <c r="E39" s="43">
        <f>E40</f>
        <v>88836</v>
      </c>
      <c r="F39" s="43">
        <f t="shared" ref="F39:G39" si="19">F40</f>
        <v>89725</v>
      </c>
      <c r="G39" s="43">
        <f t="shared" si="19"/>
        <v>93154</v>
      </c>
      <c r="H39" s="7"/>
      <c r="I39" s="4"/>
    </row>
    <row r="40" spans="1:9" ht="47.25" x14ac:dyDescent="0.25">
      <c r="A40" s="46" t="s">
        <v>292</v>
      </c>
      <c r="B40" s="28" t="s">
        <v>197</v>
      </c>
      <c r="C40" s="28" t="s">
        <v>291</v>
      </c>
      <c r="D40" s="35" t="s">
        <v>126</v>
      </c>
      <c r="E40" s="37">
        <f>E41+E43</f>
        <v>88836</v>
      </c>
      <c r="F40" s="37">
        <f t="shared" ref="F40:G40" si="20">F41+F43</f>
        <v>89725</v>
      </c>
      <c r="G40" s="37">
        <f t="shared" si="20"/>
        <v>93154</v>
      </c>
      <c r="H40" s="7"/>
      <c r="I40" s="4"/>
    </row>
    <row r="41" spans="1:9" ht="63" x14ac:dyDescent="0.25">
      <c r="A41" s="46" t="s">
        <v>131</v>
      </c>
      <c r="B41" s="28" t="s">
        <v>197</v>
      </c>
      <c r="C41" s="28" t="s">
        <v>291</v>
      </c>
      <c r="D41" s="35" t="s">
        <v>132</v>
      </c>
      <c r="E41" s="37">
        <f>E42</f>
        <v>81948</v>
      </c>
      <c r="F41" s="37">
        <f t="shared" ref="F41:G41" si="21">F42</f>
        <v>81948</v>
      </c>
      <c r="G41" s="37">
        <f t="shared" si="21"/>
        <v>81948</v>
      </c>
      <c r="H41" s="7"/>
      <c r="I41" s="4"/>
    </row>
    <row r="42" spans="1:9" ht="31.5" x14ac:dyDescent="0.25">
      <c r="A42" s="46" t="s">
        <v>133</v>
      </c>
      <c r="B42" s="28" t="s">
        <v>197</v>
      </c>
      <c r="C42" s="28" t="s">
        <v>291</v>
      </c>
      <c r="D42" s="35" t="s">
        <v>134</v>
      </c>
      <c r="E42" s="37">
        <v>81948</v>
      </c>
      <c r="F42" s="37">
        <v>81948</v>
      </c>
      <c r="G42" s="37">
        <v>81948</v>
      </c>
      <c r="H42" s="7"/>
      <c r="I42" s="4"/>
    </row>
    <row r="43" spans="1:9" ht="31.5" x14ac:dyDescent="0.25">
      <c r="A43" s="46" t="s">
        <v>135</v>
      </c>
      <c r="B43" s="28" t="s">
        <v>197</v>
      </c>
      <c r="C43" s="28" t="s">
        <v>291</v>
      </c>
      <c r="D43" s="35" t="s">
        <v>136</v>
      </c>
      <c r="E43" s="37">
        <f>E44</f>
        <v>6888</v>
      </c>
      <c r="F43" s="37">
        <f t="shared" ref="F43:G43" si="22">F44</f>
        <v>7777</v>
      </c>
      <c r="G43" s="37">
        <f t="shared" si="22"/>
        <v>11206</v>
      </c>
      <c r="H43" s="7"/>
      <c r="I43" s="4"/>
    </row>
    <row r="44" spans="1:9" ht="31.5" x14ac:dyDescent="0.25">
      <c r="A44" s="46" t="s">
        <v>137</v>
      </c>
      <c r="B44" s="28" t="s">
        <v>197</v>
      </c>
      <c r="C44" s="28" t="s">
        <v>291</v>
      </c>
      <c r="D44" s="35" t="s">
        <v>138</v>
      </c>
      <c r="E44" s="37">
        <v>6888</v>
      </c>
      <c r="F44" s="37">
        <v>7777</v>
      </c>
      <c r="G44" s="37">
        <v>11206</v>
      </c>
      <c r="H44" s="7"/>
      <c r="I44" s="4"/>
    </row>
    <row r="45" spans="1:9" ht="31.5" x14ac:dyDescent="0.25">
      <c r="A45" s="59" t="s">
        <v>213</v>
      </c>
      <c r="B45" s="31" t="s">
        <v>198</v>
      </c>
      <c r="C45" s="31" t="s">
        <v>125</v>
      </c>
      <c r="D45" s="42" t="s">
        <v>126</v>
      </c>
      <c r="E45" s="43">
        <f>E46</f>
        <v>45000</v>
      </c>
      <c r="F45" s="43">
        <f t="shared" ref="F45:G45" si="23">F46</f>
        <v>45000</v>
      </c>
      <c r="G45" s="43">
        <f t="shared" si="23"/>
        <v>45000</v>
      </c>
      <c r="H45" s="7"/>
      <c r="I45" s="4"/>
    </row>
    <row r="46" spans="1:9" ht="31.5" x14ac:dyDescent="0.25">
      <c r="A46" s="30" t="s">
        <v>280</v>
      </c>
      <c r="B46" s="31" t="s">
        <v>281</v>
      </c>
      <c r="C46" s="31" t="s">
        <v>125</v>
      </c>
      <c r="D46" s="42" t="s">
        <v>126</v>
      </c>
      <c r="E46" s="43">
        <f>E47</f>
        <v>45000</v>
      </c>
      <c r="F46" s="43">
        <f t="shared" ref="F46:G46" si="24">F47</f>
        <v>45000</v>
      </c>
      <c r="G46" s="43">
        <f t="shared" si="24"/>
        <v>45000</v>
      </c>
      <c r="H46" s="7"/>
      <c r="I46" s="4"/>
    </row>
    <row r="47" spans="1:9" ht="63" x14ac:dyDescent="0.25">
      <c r="A47" s="27" t="s">
        <v>282</v>
      </c>
      <c r="B47" s="28" t="s">
        <v>281</v>
      </c>
      <c r="C47" s="28" t="s">
        <v>283</v>
      </c>
      <c r="D47" s="35" t="s">
        <v>126</v>
      </c>
      <c r="E47" s="37">
        <f>E48</f>
        <v>45000</v>
      </c>
      <c r="F47" s="37">
        <f t="shared" ref="F47:G47" si="25">F48</f>
        <v>45000</v>
      </c>
      <c r="G47" s="37">
        <f t="shared" si="25"/>
        <v>45000</v>
      </c>
      <c r="H47" s="7"/>
      <c r="I47" s="4"/>
    </row>
    <row r="48" spans="1:9" ht="31.5" x14ac:dyDescent="0.25">
      <c r="A48" s="27" t="s">
        <v>135</v>
      </c>
      <c r="B48" s="28" t="s">
        <v>281</v>
      </c>
      <c r="C48" s="28" t="s">
        <v>283</v>
      </c>
      <c r="D48" s="35" t="s">
        <v>136</v>
      </c>
      <c r="E48" s="37">
        <f>E49</f>
        <v>45000</v>
      </c>
      <c r="F48" s="37">
        <f t="shared" ref="F48:G48" si="26">F49</f>
        <v>45000</v>
      </c>
      <c r="G48" s="37">
        <f t="shared" si="26"/>
        <v>45000</v>
      </c>
      <c r="H48" s="7"/>
      <c r="I48" s="4"/>
    </row>
    <row r="49" spans="1:9" ht="31.5" x14ac:dyDescent="0.25">
      <c r="A49" s="27" t="s">
        <v>137</v>
      </c>
      <c r="B49" s="28" t="s">
        <v>281</v>
      </c>
      <c r="C49" s="28" t="s">
        <v>283</v>
      </c>
      <c r="D49" s="35" t="s">
        <v>138</v>
      </c>
      <c r="E49" s="37">
        <v>45000</v>
      </c>
      <c r="F49" s="37">
        <v>45000</v>
      </c>
      <c r="G49" s="37">
        <v>45000</v>
      </c>
      <c r="H49" s="7"/>
      <c r="I49" s="4"/>
    </row>
    <row r="50" spans="1:9" x14ac:dyDescent="0.25">
      <c r="A50" s="59" t="s">
        <v>214</v>
      </c>
      <c r="B50" s="31" t="s">
        <v>199</v>
      </c>
      <c r="C50" s="31" t="s">
        <v>125</v>
      </c>
      <c r="D50" s="42" t="s">
        <v>126</v>
      </c>
      <c r="E50" s="43">
        <f>E51+E55</f>
        <v>878946.1</v>
      </c>
      <c r="F50" s="43">
        <f t="shared" ref="F50:G50" si="27">F51+F55</f>
        <v>27840</v>
      </c>
      <c r="G50" s="43">
        <f t="shared" si="27"/>
        <v>27840</v>
      </c>
      <c r="H50" s="7"/>
      <c r="I50" s="4"/>
    </row>
    <row r="51" spans="1:9" x14ac:dyDescent="0.25">
      <c r="A51" s="174" t="s">
        <v>327</v>
      </c>
      <c r="B51" s="31" t="s">
        <v>325</v>
      </c>
      <c r="C51" s="31" t="s">
        <v>125</v>
      </c>
      <c r="D51" s="31" t="s">
        <v>126</v>
      </c>
      <c r="E51" s="43">
        <f>E52</f>
        <v>27840</v>
      </c>
      <c r="F51" s="43">
        <f t="shared" ref="F51:G53" si="28">F52</f>
        <v>27840</v>
      </c>
      <c r="G51" s="43">
        <f t="shared" si="28"/>
        <v>27840</v>
      </c>
      <c r="H51" s="7"/>
      <c r="I51" s="4"/>
    </row>
    <row r="52" spans="1:9" ht="31.5" x14ac:dyDescent="0.25">
      <c r="A52" s="175" t="s">
        <v>326</v>
      </c>
      <c r="B52" s="28" t="s">
        <v>325</v>
      </c>
      <c r="C52" s="28" t="s">
        <v>328</v>
      </c>
      <c r="D52" s="28" t="s">
        <v>126</v>
      </c>
      <c r="E52" s="37">
        <f>E53</f>
        <v>27840</v>
      </c>
      <c r="F52" s="37">
        <f>F53</f>
        <v>27840</v>
      </c>
      <c r="G52" s="37">
        <f t="shared" si="28"/>
        <v>27840</v>
      </c>
      <c r="H52" s="7"/>
      <c r="I52" s="4"/>
    </row>
    <row r="53" spans="1:9" ht="31.5" x14ac:dyDescent="0.25">
      <c r="A53" s="27" t="s">
        <v>135</v>
      </c>
      <c r="B53" s="28" t="s">
        <v>325</v>
      </c>
      <c r="C53" s="28" t="s">
        <v>328</v>
      </c>
      <c r="D53" s="28" t="s">
        <v>136</v>
      </c>
      <c r="E53" s="37">
        <f>E54</f>
        <v>27840</v>
      </c>
      <c r="F53" s="37">
        <f t="shared" si="28"/>
        <v>27840</v>
      </c>
      <c r="G53" s="37">
        <f t="shared" si="28"/>
        <v>27840</v>
      </c>
      <c r="H53" s="7"/>
      <c r="I53" s="4"/>
    </row>
    <row r="54" spans="1:9" ht="31.5" x14ac:dyDescent="0.25">
      <c r="A54" s="27" t="s">
        <v>137</v>
      </c>
      <c r="B54" s="28" t="s">
        <v>325</v>
      </c>
      <c r="C54" s="28" t="s">
        <v>328</v>
      </c>
      <c r="D54" s="28" t="s">
        <v>138</v>
      </c>
      <c r="E54" s="37">
        <v>27840</v>
      </c>
      <c r="F54" s="37">
        <v>27840</v>
      </c>
      <c r="G54" s="37">
        <v>27840</v>
      </c>
      <c r="H54" s="7"/>
      <c r="I54" s="4"/>
    </row>
    <row r="55" spans="1:9" x14ac:dyDescent="0.25">
      <c r="A55" s="30" t="s">
        <v>160</v>
      </c>
      <c r="B55" s="31" t="s">
        <v>200</v>
      </c>
      <c r="C55" s="31" t="s">
        <v>125</v>
      </c>
      <c r="D55" s="42" t="s">
        <v>126</v>
      </c>
      <c r="E55" s="43">
        <f>E56</f>
        <v>851106.1</v>
      </c>
      <c r="F55" s="43">
        <f t="shared" ref="F55:G55" si="29">F56</f>
        <v>0</v>
      </c>
      <c r="G55" s="43">
        <f t="shared" si="29"/>
        <v>0</v>
      </c>
      <c r="H55" s="7"/>
      <c r="I55" s="4"/>
    </row>
    <row r="56" spans="1:9" ht="173.25" x14ac:dyDescent="0.25">
      <c r="A56" s="47" t="s">
        <v>161</v>
      </c>
      <c r="B56" s="28" t="s">
        <v>200</v>
      </c>
      <c r="C56" s="28" t="s">
        <v>309</v>
      </c>
      <c r="D56" s="35" t="s">
        <v>126</v>
      </c>
      <c r="E56" s="37">
        <f>E57</f>
        <v>851106.1</v>
      </c>
      <c r="F56" s="37">
        <f t="shared" ref="F56:G56" si="30">F57</f>
        <v>0</v>
      </c>
      <c r="G56" s="37">
        <f t="shared" si="30"/>
        <v>0</v>
      </c>
      <c r="H56" s="7"/>
      <c r="I56" s="4"/>
    </row>
    <row r="57" spans="1:9" ht="31.5" x14ac:dyDescent="0.25">
      <c r="A57" s="27" t="s">
        <v>135</v>
      </c>
      <c r="B57" s="28" t="s">
        <v>200</v>
      </c>
      <c r="C57" s="28" t="s">
        <v>309</v>
      </c>
      <c r="D57" s="35" t="s">
        <v>136</v>
      </c>
      <c r="E57" s="37">
        <f>E58</f>
        <v>851106.1</v>
      </c>
      <c r="F57" s="37">
        <f t="shared" ref="F57:G57" si="31">F58</f>
        <v>0</v>
      </c>
      <c r="G57" s="37">
        <f t="shared" si="31"/>
        <v>0</v>
      </c>
      <c r="H57" s="7"/>
      <c r="I57" s="4"/>
    </row>
    <row r="58" spans="1:9" ht="31.5" x14ac:dyDescent="0.25">
      <c r="A58" s="27" t="s">
        <v>137</v>
      </c>
      <c r="B58" s="28" t="s">
        <v>200</v>
      </c>
      <c r="C58" s="28" t="s">
        <v>309</v>
      </c>
      <c r="D58" s="35" t="s">
        <v>138</v>
      </c>
      <c r="E58" s="37">
        <v>851106.1</v>
      </c>
      <c r="F58" s="37">
        <v>0</v>
      </c>
      <c r="G58" s="37">
        <v>0</v>
      </c>
      <c r="H58" s="7"/>
      <c r="I58" s="4"/>
    </row>
    <row r="59" spans="1:9" x14ac:dyDescent="0.25">
      <c r="A59" s="59" t="s">
        <v>215</v>
      </c>
      <c r="B59" s="31" t="s">
        <v>201</v>
      </c>
      <c r="C59" s="31" t="s">
        <v>125</v>
      </c>
      <c r="D59" s="42" t="s">
        <v>126</v>
      </c>
      <c r="E59" s="43">
        <f>E60+E64+E71</f>
        <v>2701303.32</v>
      </c>
      <c r="F59" s="43">
        <f>F60+F64+F71</f>
        <v>2554487.08</v>
      </c>
      <c r="G59" s="43">
        <f>G60+G64+G71</f>
        <v>2410210.85</v>
      </c>
      <c r="H59" s="7"/>
      <c r="I59" s="4"/>
    </row>
    <row r="60" spans="1:9" x14ac:dyDescent="0.25">
      <c r="A60" s="30" t="s">
        <v>163</v>
      </c>
      <c r="B60" s="31" t="s">
        <v>202</v>
      </c>
      <c r="C60" s="31" t="s">
        <v>125</v>
      </c>
      <c r="D60" s="42" t="s">
        <v>126</v>
      </c>
      <c r="E60" s="43">
        <f>E61</f>
        <v>222385.73</v>
      </c>
      <c r="F60" s="43">
        <f t="shared" ref="F60:G60" si="32">F61</f>
        <v>222385.73</v>
      </c>
      <c r="G60" s="43">
        <f t="shared" si="32"/>
        <v>222385.73</v>
      </c>
      <c r="H60" s="7"/>
      <c r="I60" s="4"/>
    </row>
    <row r="61" spans="1:9" ht="94.5" x14ac:dyDescent="0.25">
      <c r="A61" s="47" t="s">
        <v>164</v>
      </c>
      <c r="B61" s="28" t="s">
        <v>202</v>
      </c>
      <c r="C61" s="28" t="s">
        <v>165</v>
      </c>
      <c r="D61" s="35" t="s">
        <v>126</v>
      </c>
      <c r="E61" s="37">
        <f>E62</f>
        <v>222385.73</v>
      </c>
      <c r="F61" s="37">
        <f t="shared" ref="F61:G61" si="33">F62</f>
        <v>222385.73</v>
      </c>
      <c r="G61" s="37">
        <f t="shared" si="33"/>
        <v>222385.73</v>
      </c>
      <c r="H61" s="7"/>
      <c r="I61" s="4"/>
    </row>
    <row r="62" spans="1:9" ht="31.5" x14ac:dyDescent="0.25">
      <c r="A62" s="27" t="s">
        <v>135</v>
      </c>
      <c r="B62" s="28" t="s">
        <v>202</v>
      </c>
      <c r="C62" s="28" t="s">
        <v>165</v>
      </c>
      <c r="D62" s="35" t="s">
        <v>136</v>
      </c>
      <c r="E62" s="37">
        <f>E63</f>
        <v>222385.73</v>
      </c>
      <c r="F62" s="37">
        <f t="shared" ref="F62:G62" si="34">F63</f>
        <v>222385.73</v>
      </c>
      <c r="G62" s="37">
        <f t="shared" si="34"/>
        <v>222385.73</v>
      </c>
      <c r="H62" s="7"/>
      <c r="I62" s="4"/>
    </row>
    <row r="63" spans="1:9" ht="31.5" x14ac:dyDescent="0.25">
      <c r="A63" s="48" t="s">
        <v>137</v>
      </c>
      <c r="B63" s="49" t="s">
        <v>202</v>
      </c>
      <c r="C63" s="49" t="s">
        <v>165</v>
      </c>
      <c r="D63" s="50" t="s">
        <v>138</v>
      </c>
      <c r="E63" s="40">
        <v>222385.73</v>
      </c>
      <c r="F63" s="40">
        <v>222385.73</v>
      </c>
      <c r="G63" s="40">
        <v>222385.73</v>
      </c>
      <c r="H63" s="7"/>
      <c r="I63" s="4"/>
    </row>
    <row r="64" spans="1:9" x14ac:dyDescent="0.25">
      <c r="A64" s="51" t="s">
        <v>166</v>
      </c>
      <c r="B64" s="31" t="s">
        <v>203</v>
      </c>
      <c r="C64" s="31" t="s">
        <v>125</v>
      </c>
      <c r="D64" s="42" t="s">
        <v>126</v>
      </c>
      <c r="E64" s="43">
        <f>E65+E68</f>
        <v>843448</v>
      </c>
      <c r="F64" s="43">
        <f t="shared" ref="F64:G64" si="35">F65+F68</f>
        <v>843448</v>
      </c>
      <c r="G64" s="43">
        <f t="shared" si="35"/>
        <v>843448</v>
      </c>
      <c r="H64" s="7"/>
      <c r="I64" s="4"/>
    </row>
    <row r="65" spans="1:9" x14ac:dyDescent="0.25">
      <c r="A65" s="46" t="s">
        <v>167</v>
      </c>
      <c r="B65" s="28" t="s">
        <v>203</v>
      </c>
      <c r="C65" s="28" t="s">
        <v>168</v>
      </c>
      <c r="D65" s="35" t="s">
        <v>126</v>
      </c>
      <c r="E65" s="37">
        <f>E66</f>
        <v>812448</v>
      </c>
      <c r="F65" s="37">
        <f t="shared" ref="F65:G65" si="36">F66</f>
        <v>812448</v>
      </c>
      <c r="G65" s="37">
        <f t="shared" si="36"/>
        <v>812448</v>
      </c>
      <c r="H65" s="7"/>
      <c r="I65" s="4"/>
    </row>
    <row r="66" spans="1:9" ht="31.5" x14ac:dyDescent="0.25">
      <c r="A66" s="46" t="s">
        <v>135</v>
      </c>
      <c r="B66" s="28" t="s">
        <v>203</v>
      </c>
      <c r="C66" s="28" t="s">
        <v>168</v>
      </c>
      <c r="D66" s="35" t="s">
        <v>136</v>
      </c>
      <c r="E66" s="37">
        <f>E67</f>
        <v>812448</v>
      </c>
      <c r="F66" s="37">
        <f t="shared" ref="F66:G66" si="37">F67</f>
        <v>812448</v>
      </c>
      <c r="G66" s="37">
        <f t="shared" si="37"/>
        <v>812448</v>
      </c>
      <c r="H66" s="7"/>
      <c r="I66" s="4"/>
    </row>
    <row r="67" spans="1:9" ht="31.5" x14ac:dyDescent="0.25">
      <c r="A67" s="46" t="s">
        <v>137</v>
      </c>
      <c r="B67" s="28" t="s">
        <v>203</v>
      </c>
      <c r="C67" s="28" t="s">
        <v>168</v>
      </c>
      <c r="D67" s="28" t="s">
        <v>138</v>
      </c>
      <c r="E67" s="37">
        <v>812448</v>
      </c>
      <c r="F67" s="37">
        <v>812448</v>
      </c>
      <c r="G67" s="37">
        <v>812448</v>
      </c>
      <c r="H67" s="7"/>
      <c r="I67" s="4"/>
    </row>
    <row r="68" spans="1:9" x14ac:dyDescent="0.25">
      <c r="A68" s="46" t="s">
        <v>169</v>
      </c>
      <c r="B68" s="28" t="s">
        <v>203</v>
      </c>
      <c r="C68" s="28" t="s">
        <v>293</v>
      </c>
      <c r="D68" s="28" t="s">
        <v>126</v>
      </c>
      <c r="E68" s="37">
        <f>E69</f>
        <v>31000</v>
      </c>
      <c r="F68" s="37">
        <f t="shared" ref="F68:G68" si="38">F69</f>
        <v>31000</v>
      </c>
      <c r="G68" s="37">
        <f t="shared" si="38"/>
        <v>31000</v>
      </c>
      <c r="H68" s="7"/>
      <c r="I68" s="4"/>
    </row>
    <row r="69" spans="1:9" x14ac:dyDescent="0.25">
      <c r="A69" s="46" t="s">
        <v>139</v>
      </c>
      <c r="B69" s="28" t="s">
        <v>203</v>
      </c>
      <c r="C69" s="28" t="s">
        <v>293</v>
      </c>
      <c r="D69" s="28" t="s">
        <v>140</v>
      </c>
      <c r="E69" s="37">
        <f>E70</f>
        <v>31000</v>
      </c>
      <c r="F69" s="37">
        <f t="shared" ref="F69:G69" si="39">F70</f>
        <v>31000</v>
      </c>
      <c r="G69" s="37">
        <f t="shared" si="39"/>
        <v>31000</v>
      </c>
      <c r="H69" s="7"/>
      <c r="I69" s="4"/>
    </row>
    <row r="70" spans="1:9" x14ac:dyDescent="0.25">
      <c r="A70" s="46" t="s">
        <v>141</v>
      </c>
      <c r="B70" s="28" t="s">
        <v>203</v>
      </c>
      <c r="C70" s="28" t="s">
        <v>293</v>
      </c>
      <c r="D70" s="28" t="s">
        <v>142</v>
      </c>
      <c r="E70" s="37">
        <v>31000</v>
      </c>
      <c r="F70" s="37">
        <v>31000</v>
      </c>
      <c r="G70" s="37">
        <v>31000</v>
      </c>
      <c r="H70" s="7"/>
      <c r="I70" s="4"/>
    </row>
    <row r="71" spans="1:9" x14ac:dyDescent="0.25">
      <c r="A71" s="30" t="s">
        <v>170</v>
      </c>
      <c r="B71" s="31" t="s">
        <v>204</v>
      </c>
      <c r="C71" s="31" t="s">
        <v>125</v>
      </c>
      <c r="D71" s="31" t="s">
        <v>126</v>
      </c>
      <c r="E71" s="43">
        <f>E72+E75+E78</f>
        <v>1635469.5899999999</v>
      </c>
      <c r="F71" s="43">
        <f t="shared" ref="F71:G71" si="40">F72+F75+F78</f>
        <v>1488653.35</v>
      </c>
      <c r="G71" s="43">
        <f t="shared" si="40"/>
        <v>1344377.12</v>
      </c>
      <c r="H71" s="7"/>
      <c r="I71" s="4"/>
    </row>
    <row r="72" spans="1:9" x14ac:dyDescent="0.25">
      <c r="A72" s="27" t="s">
        <v>171</v>
      </c>
      <c r="B72" s="28" t="s">
        <v>204</v>
      </c>
      <c r="C72" s="28" t="s">
        <v>294</v>
      </c>
      <c r="D72" s="28" t="s">
        <v>126</v>
      </c>
      <c r="E72" s="37">
        <f>E73</f>
        <v>819580</v>
      </c>
      <c r="F72" s="37">
        <f t="shared" ref="F72:G72" si="41">F73</f>
        <v>819580</v>
      </c>
      <c r="G72" s="37">
        <f t="shared" si="41"/>
        <v>819580</v>
      </c>
      <c r="H72" s="7"/>
      <c r="I72" s="4"/>
    </row>
    <row r="73" spans="1:9" ht="31.5" x14ac:dyDescent="0.25">
      <c r="A73" s="27" t="s">
        <v>135</v>
      </c>
      <c r="B73" s="28" t="s">
        <v>204</v>
      </c>
      <c r="C73" s="28" t="s">
        <v>294</v>
      </c>
      <c r="D73" s="28" t="s">
        <v>136</v>
      </c>
      <c r="E73" s="37">
        <f>E74</f>
        <v>819580</v>
      </c>
      <c r="F73" s="37">
        <f t="shared" ref="F73:G73" si="42">F74</f>
        <v>819580</v>
      </c>
      <c r="G73" s="37">
        <f t="shared" si="42"/>
        <v>819580</v>
      </c>
      <c r="H73" s="7"/>
      <c r="I73" s="4"/>
    </row>
    <row r="74" spans="1:9" ht="31.5" x14ac:dyDescent="0.25">
      <c r="A74" s="27" t="s">
        <v>137</v>
      </c>
      <c r="B74" s="28" t="s">
        <v>204</v>
      </c>
      <c r="C74" s="28" t="s">
        <v>294</v>
      </c>
      <c r="D74" s="28" t="s">
        <v>138</v>
      </c>
      <c r="E74" s="37">
        <v>819580</v>
      </c>
      <c r="F74" s="37">
        <v>819580</v>
      </c>
      <c r="G74" s="37">
        <v>819580</v>
      </c>
      <c r="H74" s="7"/>
      <c r="I74" s="4"/>
    </row>
    <row r="75" spans="1:9" x14ac:dyDescent="0.25">
      <c r="A75" s="27" t="s">
        <v>172</v>
      </c>
      <c r="B75" s="28" t="s">
        <v>204</v>
      </c>
      <c r="C75" s="28" t="s">
        <v>295</v>
      </c>
      <c r="D75" s="28" t="s">
        <v>126</v>
      </c>
      <c r="E75" s="37">
        <f>E76</f>
        <v>109000</v>
      </c>
      <c r="F75" s="37">
        <f t="shared" ref="F75:G76" si="43">F76</f>
        <v>109000</v>
      </c>
      <c r="G75" s="37">
        <f t="shared" si="43"/>
        <v>109000</v>
      </c>
      <c r="H75" s="7"/>
      <c r="I75" s="4"/>
    </row>
    <row r="76" spans="1:9" ht="31.5" x14ac:dyDescent="0.25">
      <c r="A76" s="27" t="s">
        <v>135</v>
      </c>
      <c r="B76" s="28" t="s">
        <v>204</v>
      </c>
      <c r="C76" s="28" t="s">
        <v>295</v>
      </c>
      <c r="D76" s="28" t="s">
        <v>136</v>
      </c>
      <c r="E76" s="37">
        <f>E77</f>
        <v>109000</v>
      </c>
      <c r="F76" s="37">
        <f t="shared" si="43"/>
        <v>109000</v>
      </c>
      <c r="G76" s="37">
        <f t="shared" si="43"/>
        <v>109000</v>
      </c>
      <c r="H76" s="7"/>
      <c r="I76" s="4"/>
    </row>
    <row r="77" spans="1:9" ht="31.5" x14ac:dyDescent="0.25">
      <c r="A77" s="27" t="s">
        <v>137</v>
      </c>
      <c r="B77" s="28" t="s">
        <v>204</v>
      </c>
      <c r="C77" s="28" t="s">
        <v>295</v>
      </c>
      <c r="D77" s="28" t="s">
        <v>138</v>
      </c>
      <c r="E77" s="37">
        <v>109000</v>
      </c>
      <c r="F77" s="37">
        <v>109000</v>
      </c>
      <c r="G77" s="37">
        <v>109000</v>
      </c>
      <c r="H77" s="7"/>
      <c r="I77" s="4"/>
    </row>
    <row r="78" spans="1:9" x14ac:dyDescent="0.25">
      <c r="A78" s="27" t="s">
        <v>205</v>
      </c>
      <c r="B78" s="28" t="s">
        <v>204</v>
      </c>
      <c r="C78" s="28" t="s">
        <v>296</v>
      </c>
      <c r="D78" s="28" t="s">
        <v>126</v>
      </c>
      <c r="E78" s="37">
        <f>E79</f>
        <v>706889.59</v>
      </c>
      <c r="F78" s="37">
        <f t="shared" ref="F78:G78" si="44">F79</f>
        <v>560073.35</v>
      </c>
      <c r="G78" s="37">
        <f t="shared" si="44"/>
        <v>415797.12</v>
      </c>
      <c r="H78" s="7"/>
      <c r="I78" s="4"/>
    </row>
    <row r="79" spans="1:9" ht="31.5" x14ac:dyDescent="0.25">
      <c r="A79" s="27" t="s">
        <v>135</v>
      </c>
      <c r="B79" s="28" t="s">
        <v>204</v>
      </c>
      <c r="C79" s="28" t="s">
        <v>296</v>
      </c>
      <c r="D79" s="28" t="s">
        <v>136</v>
      </c>
      <c r="E79" s="37">
        <f>E80</f>
        <v>706889.59</v>
      </c>
      <c r="F79" s="37">
        <f t="shared" ref="F79:G79" si="45">F80</f>
        <v>560073.35</v>
      </c>
      <c r="G79" s="37">
        <f t="shared" si="45"/>
        <v>415797.12</v>
      </c>
      <c r="H79" s="7"/>
      <c r="I79" s="4"/>
    </row>
    <row r="80" spans="1:9" ht="31.5" x14ac:dyDescent="0.25">
      <c r="A80" s="27" t="s">
        <v>137</v>
      </c>
      <c r="B80" s="28" t="s">
        <v>204</v>
      </c>
      <c r="C80" s="28" t="s">
        <v>296</v>
      </c>
      <c r="D80" s="28" t="s">
        <v>138</v>
      </c>
      <c r="E80" s="37">
        <v>706889.59</v>
      </c>
      <c r="F80" s="37">
        <v>560073.35</v>
      </c>
      <c r="G80" s="37">
        <v>415797.12</v>
      </c>
      <c r="H80" s="7"/>
      <c r="I80" s="4"/>
    </row>
    <row r="81" spans="1:9" x14ac:dyDescent="0.25">
      <c r="A81" s="59" t="s">
        <v>216</v>
      </c>
      <c r="B81" s="31" t="s">
        <v>206</v>
      </c>
      <c r="C81" s="31" t="s">
        <v>125</v>
      </c>
      <c r="D81" s="31" t="s">
        <v>126</v>
      </c>
      <c r="E81" s="43">
        <f>E82</f>
        <v>359707.41</v>
      </c>
      <c r="F81" s="43">
        <f>F82</f>
        <v>359707.41</v>
      </c>
      <c r="G81" s="43">
        <f>G82</f>
        <v>359707.41</v>
      </c>
      <c r="H81" s="7"/>
      <c r="I81" s="4"/>
    </row>
    <row r="82" spans="1:9" x14ac:dyDescent="0.25">
      <c r="A82" s="30" t="s">
        <v>174</v>
      </c>
      <c r="B82" s="31" t="s">
        <v>207</v>
      </c>
      <c r="C82" s="31" t="s">
        <v>125</v>
      </c>
      <c r="D82" s="31" t="s">
        <v>126</v>
      </c>
      <c r="E82" s="43">
        <f>E83</f>
        <v>359707.41</v>
      </c>
      <c r="F82" s="43">
        <f t="shared" ref="F82:G82" si="46">F83</f>
        <v>359707.41</v>
      </c>
      <c r="G82" s="43">
        <f t="shared" si="46"/>
        <v>359707.41</v>
      </c>
      <c r="H82" s="7"/>
      <c r="I82" s="4"/>
    </row>
    <row r="83" spans="1:9" ht="60.75" customHeight="1" x14ac:dyDescent="0.25">
      <c r="A83" s="27" t="s">
        <v>175</v>
      </c>
      <c r="B83" s="28" t="s">
        <v>207</v>
      </c>
      <c r="C83" s="28" t="s">
        <v>176</v>
      </c>
      <c r="D83" s="28" t="s">
        <v>126</v>
      </c>
      <c r="E83" s="37">
        <f>E84</f>
        <v>359707.41</v>
      </c>
      <c r="F83" s="37">
        <f t="shared" ref="F83:G83" si="47">F84</f>
        <v>359707.41</v>
      </c>
      <c r="G83" s="37">
        <f t="shared" si="47"/>
        <v>359707.41</v>
      </c>
      <c r="H83" s="7"/>
      <c r="I83" s="4"/>
    </row>
    <row r="84" spans="1:9" x14ac:dyDescent="0.25">
      <c r="A84" s="27" t="s">
        <v>147</v>
      </c>
      <c r="B84" s="28" t="s">
        <v>207</v>
      </c>
      <c r="C84" s="28" t="s">
        <v>176</v>
      </c>
      <c r="D84" s="28" t="s">
        <v>148</v>
      </c>
      <c r="E84" s="37">
        <f>E85</f>
        <v>359707.41</v>
      </c>
      <c r="F84" s="37">
        <f t="shared" ref="F84:G84" si="48">F85</f>
        <v>359707.41</v>
      </c>
      <c r="G84" s="37">
        <f t="shared" si="48"/>
        <v>359707.41</v>
      </c>
      <c r="H84" s="7"/>
      <c r="I84" s="4"/>
    </row>
    <row r="85" spans="1:9" x14ac:dyDescent="0.25">
      <c r="A85" s="27" t="s">
        <v>36</v>
      </c>
      <c r="B85" s="28" t="s">
        <v>207</v>
      </c>
      <c r="C85" s="28" t="s">
        <v>176</v>
      </c>
      <c r="D85" s="28" t="s">
        <v>149</v>
      </c>
      <c r="E85" s="37">
        <v>359707.41</v>
      </c>
      <c r="F85" s="37">
        <v>359707.41</v>
      </c>
      <c r="G85" s="37">
        <v>359707.41</v>
      </c>
      <c r="H85" s="7"/>
      <c r="I85" s="4"/>
    </row>
    <row r="86" spans="1:9" x14ac:dyDescent="0.25">
      <c r="A86" s="59" t="s">
        <v>217</v>
      </c>
      <c r="B86" s="31" t="s">
        <v>208</v>
      </c>
      <c r="C86" s="31" t="s">
        <v>125</v>
      </c>
      <c r="D86" s="31" t="s">
        <v>126</v>
      </c>
      <c r="E86" s="43">
        <f>E87</f>
        <v>275211</v>
      </c>
      <c r="F86" s="43">
        <f t="shared" ref="F86:G86" si="49">F87</f>
        <v>275211</v>
      </c>
      <c r="G86" s="43">
        <f t="shared" si="49"/>
        <v>275211</v>
      </c>
      <c r="H86" s="7"/>
      <c r="I86" s="4"/>
    </row>
    <row r="87" spans="1:9" x14ac:dyDescent="0.25">
      <c r="A87" s="30" t="s">
        <v>177</v>
      </c>
      <c r="B87" s="31" t="s">
        <v>209</v>
      </c>
      <c r="C87" s="31" t="s">
        <v>125</v>
      </c>
      <c r="D87" s="31" t="s">
        <v>126</v>
      </c>
      <c r="E87" s="43">
        <f>E88</f>
        <v>275211</v>
      </c>
      <c r="F87" s="43">
        <f t="shared" ref="F87:G87" si="50">F88</f>
        <v>275211</v>
      </c>
      <c r="G87" s="43">
        <f t="shared" si="50"/>
        <v>275211</v>
      </c>
      <c r="H87" s="7"/>
      <c r="I87" s="4"/>
    </row>
    <row r="88" spans="1:9" x14ac:dyDescent="0.25">
      <c r="A88" s="27" t="s">
        <v>178</v>
      </c>
      <c r="B88" s="28" t="s">
        <v>209</v>
      </c>
      <c r="C88" s="28" t="s">
        <v>297</v>
      </c>
      <c r="D88" s="28" t="s">
        <v>126</v>
      </c>
      <c r="E88" s="37">
        <f>E89</f>
        <v>275211</v>
      </c>
      <c r="F88" s="37">
        <f t="shared" ref="F88:G88" si="51">F89</f>
        <v>275211</v>
      </c>
      <c r="G88" s="37">
        <f t="shared" si="51"/>
        <v>275211</v>
      </c>
      <c r="H88" s="7"/>
      <c r="I88" s="4"/>
    </row>
    <row r="89" spans="1:9" x14ac:dyDescent="0.25">
      <c r="A89" s="27" t="s">
        <v>179</v>
      </c>
      <c r="B89" s="28" t="s">
        <v>209</v>
      </c>
      <c r="C89" s="28" t="s">
        <v>297</v>
      </c>
      <c r="D89" s="28" t="s">
        <v>180</v>
      </c>
      <c r="E89" s="37">
        <f>E90</f>
        <v>275211</v>
      </c>
      <c r="F89" s="37">
        <f t="shared" ref="F89:G89" si="52">F90</f>
        <v>275211</v>
      </c>
      <c r="G89" s="37">
        <f t="shared" si="52"/>
        <v>275211</v>
      </c>
      <c r="H89" s="7"/>
      <c r="I89" s="4"/>
    </row>
    <row r="90" spans="1:9" x14ac:dyDescent="0.25">
      <c r="A90" s="27" t="s">
        <v>181</v>
      </c>
      <c r="B90" s="28" t="s">
        <v>209</v>
      </c>
      <c r="C90" s="28" t="s">
        <v>297</v>
      </c>
      <c r="D90" s="28" t="s">
        <v>182</v>
      </c>
      <c r="E90" s="37">
        <v>275211</v>
      </c>
      <c r="F90" s="37">
        <v>275211</v>
      </c>
      <c r="G90" s="37">
        <v>275211</v>
      </c>
      <c r="H90" s="7"/>
      <c r="I90" s="4"/>
    </row>
    <row r="91" spans="1:9" ht="16.5" customHeight="1" x14ac:dyDescent="0.25">
      <c r="A91" s="198" t="s">
        <v>184</v>
      </c>
      <c r="B91" s="199"/>
      <c r="C91" s="199"/>
      <c r="D91" s="200"/>
      <c r="E91" s="53">
        <f>E7+E38+E45+E50+E59+E81+E86</f>
        <v>6284897.8300000001</v>
      </c>
      <c r="F91" s="53">
        <f t="shared" ref="F91:G91" si="53">F7+F38+F45+F50+F59+F81+F86</f>
        <v>5434680.7300000004</v>
      </c>
      <c r="G91" s="53">
        <f t="shared" si="53"/>
        <v>5438109.7300000004</v>
      </c>
      <c r="H91" s="4"/>
      <c r="I91" s="4"/>
    </row>
    <row r="92" spans="1:9" s="56" customFormat="1" x14ac:dyDescent="0.25">
      <c r="A92" s="1"/>
      <c r="B92" s="2"/>
      <c r="C92" s="2"/>
      <c r="D92" s="2"/>
      <c r="E92" s="2"/>
      <c r="F92" s="2"/>
      <c r="G92" s="2"/>
      <c r="H92" s="54"/>
      <c r="I92" s="55"/>
    </row>
    <row r="93" spans="1:9" x14ac:dyDescent="0.25">
      <c r="B93" s="1"/>
      <c r="H93" s="57"/>
    </row>
    <row r="94" spans="1:9" x14ac:dyDescent="0.25">
      <c r="H94" s="57"/>
    </row>
    <row r="95" spans="1:9" x14ac:dyDescent="0.25">
      <c r="H95" s="57"/>
    </row>
    <row r="96" spans="1:9" x14ac:dyDescent="0.25">
      <c r="E96" s="127"/>
      <c r="F96" s="127"/>
      <c r="G96" s="127"/>
      <c r="H96" s="57"/>
    </row>
    <row r="97" spans="1:9" x14ac:dyDescent="0.25">
      <c r="H97" s="54"/>
    </row>
    <row r="98" spans="1:9" x14ac:dyDescent="0.25">
      <c r="H98" s="54"/>
    </row>
    <row r="99" spans="1:9" x14ac:dyDescent="0.25">
      <c r="H99" s="54"/>
    </row>
    <row r="100" spans="1:9" x14ac:dyDescent="0.25">
      <c r="H100" s="54"/>
    </row>
    <row r="101" spans="1:9" x14ac:dyDescent="0.25">
      <c r="H101" s="54"/>
    </row>
    <row r="102" spans="1:9" x14ac:dyDescent="0.25">
      <c r="H102" s="54"/>
    </row>
    <row r="103" spans="1:9" x14ac:dyDescent="0.25">
      <c r="H103" s="54"/>
    </row>
    <row r="104" spans="1:9" x14ac:dyDescent="0.25">
      <c r="H104" s="54"/>
    </row>
    <row r="105" spans="1:9" x14ac:dyDescent="0.25">
      <c r="H105" s="54"/>
    </row>
    <row r="106" spans="1:9" x14ac:dyDescent="0.25">
      <c r="H106" s="54"/>
    </row>
    <row r="107" spans="1:9" x14ac:dyDescent="0.25">
      <c r="H107" s="54"/>
    </row>
    <row r="108" spans="1:9" x14ac:dyDescent="0.25">
      <c r="A108" s="4"/>
      <c r="B108" s="4"/>
      <c r="C108" s="4"/>
      <c r="D108" s="4"/>
      <c r="E108" s="4"/>
      <c r="F108" s="4"/>
      <c r="G108" s="4"/>
      <c r="H108" s="54"/>
      <c r="I108" s="4"/>
    </row>
    <row r="109" spans="1:9" x14ac:dyDescent="0.25">
      <c r="A109" s="4"/>
      <c r="B109" s="4"/>
      <c r="C109" s="4"/>
      <c r="D109" s="4"/>
      <c r="E109" s="4"/>
      <c r="F109" s="4"/>
      <c r="G109" s="4"/>
      <c r="H109" s="54"/>
      <c r="I109" s="4"/>
    </row>
    <row r="110" spans="1:9" x14ac:dyDescent="0.25">
      <c r="A110" s="4"/>
      <c r="B110" s="4"/>
      <c r="C110" s="4"/>
      <c r="D110" s="4"/>
      <c r="E110" s="4"/>
      <c r="F110" s="4"/>
      <c r="G110" s="4"/>
      <c r="H110" s="54"/>
      <c r="I110" s="4"/>
    </row>
    <row r="111" spans="1:9" x14ac:dyDescent="0.25">
      <c r="A111" s="4"/>
      <c r="B111" s="4"/>
      <c r="C111" s="4"/>
      <c r="D111" s="4"/>
      <c r="E111" s="4"/>
      <c r="F111" s="4"/>
      <c r="G111" s="4"/>
      <c r="H111" s="54"/>
      <c r="I111" s="4"/>
    </row>
    <row r="112" spans="1:9" x14ac:dyDescent="0.25">
      <c r="A112" s="4"/>
      <c r="B112" s="4"/>
      <c r="C112" s="4"/>
      <c r="D112" s="4"/>
      <c r="E112" s="4"/>
      <c r="F112" s="4"/>
      <c r="G112" s="4"/>
      <c r="H112" s="5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5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5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5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5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5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5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5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54"/>
      <c r="I120" s="4"/>
    </row>
  </sheetData>
  <mergeCells count="8">
    <mergeCell ref="F1:G1"/>
    <mergeCell ref="G4:G5"/>
    <mergeCell ref="A91:D91"/>
    <mergeCell ref="A2:G2"/>
    <mergeCell ref="A4:A5"/>
    <mergeCell ref="B4:D4"/>
    <mergeCell ref="E4:E5"/>
    <mergeCell ref="F4:F5"/>
  </mergeCells>
  <pageMargins left="0.82677165354330717" right="0.23622047244094491" top="0.74803149606299213" bottom="0.74803149606299213" header="0.31496062992125984" footer="0.31496062992125984"/>
  <pageSetup paperSize="9" scale="57" fitToHeight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workbookViewId="0">
      <selection activeCell="G2" sqref="G2"/>
    </sheetView>
  </sheetViews>
  <sheetFormatPr defaultRowHeight="15.75" x14ac:dyDescent="0.25"/>
  <cols>
    <col min="1" max="1" width="67.140625" style="1" customWidth="1"/>
    <col min="2" max="2" width="4.7109375" style="1" customWidth="1"/>
    <col min="3" max="3" width="5.5703125" style="2" bestFit="1" customWidth="1"/>
    <col min="4" max="4" width="13.42578125" style="2" bestFit="1" customWidth="1"/>
    <col min="5" max="5" width="8.28515625" style="2" bestFit="1" customWidth="1"/>
    <col min="6" max="6" width="12.7109375" style="2" bestFit="1" customWidth="1"/>
    <col min="7" max="7" width="13.7109375" style="2" customWidth="1"/>
    <col min="8" max="8" width="12.7109375" style="2" bestFit="1" customWidth="1"/>
    <col min="9" max="9" width="14.85546875" style="2" customWidth="1"/>
    <col min="10" max="10" width="11.5703125" style="8" customWidth="1"/>
    <col min="11" max="257" width="9.140625" style="4"/>
    <col min="258" max="258" width="67.140625" style="4" customWidth="1"/>
    <col min="259" max="259" width="5.42578125" style="4" customWidth="1"/>
    <col min="260" max="260" width="6.140625" style="4" customWidth="1"/>
    <col min="261" max="261" width="14.7109375" style="4" customWidth="1"/>
    <col min="262" max="262" width="5.85546875" style="4" customWidth="1"/>
    <col min="263" max="263" width="14.85546875" style="4" customWidth="1"/>
    <col min="264" max="264" width="14.7109375" style="4" customWidth="1"/>
    <col min="265" max="265" width="14.85546875" style="4" customWidth="1"/>
    <col min="266" max="266" width="11.5703125" style="4" customWidth="1"/>
    <col min="267" max="513" width="9.140625" style="4"/>
    <col min="514" max="514" width="67.140625" style="4" customWidth="1"/>
    <col min="515" max="515" width="5.42578125" style="4" customWidth="1"/>
    <col min="516" max="516" width="6.140625" style="4" customWidth="1"/>
    <col min="517" max="517" width="14.7109375" style="4" customWidth="1"/>
    <col min="518" max="518" width="5.85546875" style="4" customWidth="1"/>
    <col min="519" max="519" width="14.85546875" style="4" customWidth="1"/>
    <col min="520" max="520" width="14.7109375" style="4" customWidth="1"/>
    <col min="521" max="521" width="14.85546875" style="4" customWidth="1"/>
    <col min="522" max="522" width="11.5703125" style="4" customWidth="1"/>
    <col min="523" max="769" width="9.140625" style="4"/>
    <col min="770" max="770" width="67.140625" style="4" customWidth="1"/>
    <col min="771" max="771" width="5.42578125" style="4" customWidth="1"/>
    <col min="772" max="772" width="6.140625" style="4" customWidth="1"/>
    <col min="773" max="773" width="14.7109375" style="4" customWidth="1"/>
    <col min="774" max="774" width="5.85546875" style="4" customWidth="1"/>
    <col min="775" max="775" width="14.85546875" style="4" customWidth="1"/>
    <col min="776" max="776" width="14.7109375" style="4" customWidth="1"/>
    <col min="777" max="777" width="14.85546875" style="4" customWidth="1"/>
    <col min="778" max="778" width="11.5703125" style="4" customWidth="1"/>
    <col min="779" max="1025" width="9.140625" style="4"/>
    <col min="1026" max="1026" width="67.140625" style="4" customWidth="1"/>
    <col min="1027" max="1027" width="5.42578125" style="4" customWidth="1"/>
    <col min="1028" max="1028" width="6.140625" style="4" customWidth="1"/>
    <col min="1029" max="1029" width="14.7109375" style="4" customWidth="1"/>
    <col min="1030" max="1030" width="5.85546875" style="4" customWidth="1"/>
    <col min="1031" max="1031" width="14.85546875" style="4" customWidth="1"/>
    <col min="1032" max="1032" width="14.7109375" style="4" customWidth="1"/>
    <col min="1033" max="1033" width="14.85546875" style="4" customWidth="1"/>
    <col min="1034" max="1034" width="11.5703125" style="4" customWidth="1"/>
    <col min="1035" max="1281" width="9.140625" style="4"/>
    <col min="1282" max="1282" width="67.140625" style="4" customWidth="1"/>
    <col min="1283" max="1283" width="5.42578125" style="4" customWidth="1"/>
    <col min="1284" max="1284" width="6.140625" style="4" customWidth="1"/>
    <col min="1285" max="1285" width="14.7109375" style="4" customWidth="1"/>
    <col min="1286" max="1286" width="5.85546875" style="4" customWidth="1"/>
    <col min="1287" max="1287" width="14.85546875" style="4" customWidth="1"/>
    <col min="1288" max="1288" width="14.7109375" style="4" customWidth="1"/>
    <col min="1289" max="1289" width="14.85546875" style="4" customWidth="1"/>
    <col min="1290" max="1290" width="11.5703125" style="4" customWidth="1"/>
    <col min="1291" max="1537" width="9.140625" style="4"/>
    <col min="1538" max="1538" width="67.140625" style="4" customWidth="1"/>
    <col min="1539" max="1539" width="5.42578125" style="4" customWidth="1"/>
    <col min="1540" max="1540" width="6.140625" style="4" customWidth="1"/>
    <col min="1541" max="1541" width="14.7109375" style="4" customWidth="1"/>
    <col min="1542" max="1542" width="5.85546875" style="4" customWidth="1"/>
    <col min="1543" max="1543" width="14.85546875" style="4" customWidth="1"/>
    <col min="1544" max="1544" width="14.7109375" style="4" customWidth="1"/>
    <col min="1545" max="1545" width="14.85546875" style="4" customWidth="1"/>
    <col min="1546" max="1546" width="11.5703125" style="4" customWidth="1"/>
    <col min="1547" max="1793" width="9.140625" style="4"/>
    <col min="1794" max="1794" width="67.140625" style="4" customWidth="1"/>
    <col min="1795" max="1795" width="5.42578125" style="4" customWidth="1"/>
    <col min="1796" max="1796" width="6.140625" style="4" customWidth="1"/>
    <col min="1797" max="1797" width="14.7109375" style="4" customWidth="1"/>
    <col min="1798" max="1798" width="5.85546875" style="4" customWidth="1"/>
    <col min="1799" max="1799" width="14.85546875" style="4" customWidth="1"/>
    <col min="1800" max="1800" width="14.7109375" style="4" customWidth="1"/>
    <col min="1801" max="1801" width="14.85546875" style="4" customWidth="1"/>
    <col min="1802" max="1802" width="11.5703125" style="4" customWidth="1"/>
    <col min="1803" max="2049" width="9.140625" style="4"/>
    <col min="2050" max="2050" width="67.140625" style="4" customWidth="1"/>
    <col min="2051" max="2051" width="5.42578125" style="4" customWidth="1"/>
    <col min="2052" max="2052" width="6.140625" style="4" customWidth="1"/>
    <col min="2053" max="2053" width="14.7109375" style="4" customWidth="1"/>
    <col min="2054" max="2054" width="5.85546875" style="4" customWidth="1"/>
    <col min="2055" max="2055" width="14.85546875" style="4" customWidth="1"/>
    <col min="2056" max="2056" width="14.7109375" style="4" customWidth="1"/>
    <col min="2057" max="2057" width="14.85546875" style="4" customWidth="1"/>
    <col min="2058" max="2058" width="11.5703125" style="4" customWidth="1"/>
    <col min="2059" max="2305" width="9.140625" style="4"/>
    <col min="2306" max="2306" width="67.140625" style="4" customWidth="1"/>
    <col min="2307" max="2307" width="5.42578125" style="4" customWidth="1"/>
    <col min="2308" max="2308" width="6.140625" style="4" customWidth="1"/>
    <col min="2309" max="2309" width="14.7109375" style="4" customWidth="1"/>
    <col min="2310" max="2310" width="5.85546875" style="4" customWidth="1"/>
    <col min="2311" max="2311" width="14.85546875" style="4" customWidth="1"/>
    <col min="2312" max="2312" width="14.7109375" style="4" customWidth="1"/>
    <col min="2313" max="2313" width="14.85546875" style="4" customWidth="1"/>
    <col min="2314" max="2314" width="11.5703125" style="4" customWidth="1"/>
    <col min="2315" max="2561" width="9.140625" style="4"/>
    <col min="2562" max="2562" width="67.140625" style="4" customWidth="1"/>
    <col min="2563" max="2563" width="5.42578125" style="4" customWidth="1"/>
    <col min="2564" max="2564" width="6.140625" style="4" customWidth="1"/>
    <col min="2565" max="2565" width="14.7109375" style="4" customWidth="1"/>
    <col min="2566" max="2566" width="5.85546875" style="4" customWidth="1"/>
    <col min="2567" max="2567" width="14.85546875" style="4" customWidth="1"/>
    <col min="2568" max="2568" width="14.7109375" style="4" customWidth="1"/>
    <col min="2569" max="2569" width="14.85546875" style="4" customWidth="1"/>
    <col min="2570" max="2570" width="11.5703125" style="4" customWidth="1"/>
    <col min="2571" max="2817" width="9.140625" style="4"/>
    <col min="2818" max="2818" width="67.140625" style="4" customWidth="1"/>
    <col min="2819" max="2819" width="5.42578125" style="4" customWidth="1"/>
    <col min="2820" max="2820" width="6.140625" style="4" customWidth="1"/>
    <col min="2821" max="2821" width="14.7109375" style="4" customWidth="1"/>
    <col min="2822" max="2822" width="5.85546875" style="4" customWidth="1"/>
    <col min="2823" max="2823" width="14.85546875" style="4" customWidth="1"/>
    <col min="2824" max="2824" width="14.7109375" style="4" customWidth="1"/>
    <col min="2825" max="2825" width="14.85546875" style="4" customWidth="1"/>
    <col min="2826" max="2826" width="11.5703125" style="4" customWidth="1"/>
    <col min="2827" max="3073" width="9.140625" style="4"/>
    <col min="3074" max="3074" width="67.140625" style="4" customWidth="1"/>
    <col min="3075" max="3075" width="5.42578125" style="4" customWidth="1"/>
    <col min="3076" max="3076" width="6.140625" style="4" customWidth="1"/>
    <col min="3077" max="3077" width="14.7109375" style="4" customWidth="1"/>
    <col min="3078" max="3078" width="5.85546875" style="4" customWidth="1"/>
    <col min="3079" max="3079" width="14.85546875" style="4" customWidth="1"/>
    <col min="3080" max="3080" width="14.7109375" style="4" customWidth="1"/>
    <col min="3081" max="3081" width="14.85546875" style="4" customWidth="1"/>
    <col min="3082" max="3082" width="11.5703125" style="4" customWidth="1"/>
    <col min="3083" max="3329" width="9.140625" style="4"/>
    <col min="3330" max="3330" width="67.140625" style="4" customWidth="1"/>
    <col min="3331" max="3331" width="5.42578125" style="4" customWidth="1"/>
    <col min="3332" max="3332" width="6.140625" style="4" customWidth="1"/>
    <col min="3333" max="3333" width="14.7109375" style="4" customWidth="1"/>
    <col min="3334" max="3334" width="5.85546875" style="4" customWidth="1"/>
    <col min="3335" max="3335" width="14.85546875" style="4" customWidth="1"/>
    <col min="3336" max="3336" width="14.7109375" style="4" customWidth="1"/>
    <col min="3337" max="3337" width="14.85546875" style="4" customWidth="1"/>
    <col min="3338" max="3338" width="11.5703125" style="4" customWidth="1"/>
    <col min="3339" max="3585" width="9.140625" style="4"/>
    <col min="3586" max="3586" width="67.140625" style="4" customWidth="1"/>
    <col min="3587" max="3587" width="5.42578125" style="4" customWidth="1"/>
    <col min="3588" max="3588" width="6.140625" style="4" customWidth="1"/>
    <col min="3589" max="3589" width="14.7109375" style="4" customWidth="1"/>
    <col min="3590" max="3590" width="5.85546875" style="4" customWidth="1"/>
    <col min="3591" max="3591" width="14.85546875" style="4" customWidth="1"/>
    <col min="3592" max="3592" width="14.7109375" style="4" customWidth="1"/>
    <col min="3593" max="3593" width="14.85546875" style="4" customWidth="1"/>
    <col min="3594" max="3594" width="11.5703125" style="4" customWidth="1"/>
    <col min="3595" max="3841" width="9.140625" style="4"/>
    <col min="3842" max="3842" width="67.140625" style="4" customWidth="1"/>
    <col min="3843" max="3843" width="5.42578125" style="4" customWidth="1"/>
    <col min="3844" max="3844" width="6.140625" style="4" customWidth="1"/>
    <col min="3845" max="3845" width="14.7109375" style="4" customWidth="1"/>
    <col min="3846" max="3846" width="5.85546875" style="4" customWidth="1"/>
    <col min="3847" max="3847" width="14.85546875" style="4" customWidth="1"/>
    <col min="3848" max="3848" width="14.7109375" style="4" customWidth="1"/>
    <col min="3849" max="3849" width="14.85546875" style="4" customWidth="1"/>
    <col min="3850" max="3850" width="11.5703125" style="4" customWidth="1"/>
    <col min="3851" max="4097" width="9.140625" style="4"/>
    <col min="4098" max="4098" width="67.140625" style="4" customWidth="1"/>
    <col min="4099" max="4099" width="5.42578125" style="4" customWidth="1"/>
    <col min="4100" max="4100" width="6.140625" style="4" customWidth="1"/>
    <col min="4101" max="4101" width="14.7109375" style="4" customWidth="1"/>
    <col min="4102" max="4102" width="5.85546875" style="4" customWidth="1"/>
    <col min="4103" max="4103" width="14.85546875" style="4" customWidth="1"/>
    <col min="4104" max="4104" width="14.7109375" style="4" customWidth="1"/>
    <col min="4105" max="4105" width="14.85546875" style="4" customWidth="1"/>
    <col min="4106" max="4106" width="11.5703125" style="4" customWidth="1"/>
    <col min="4107" max="4353" width="9.140625" style="4"/>
    <col min="4354" max="4354" width="67.140625" style="4" customWidth="1"/>
    <col min="4355" max="4355" width="5.42578125" style="4" customWidth="1"/>
    <col min="4356" max="4356" width="6.140625" style="4" customWidth="1"/>
    <col min="4357" max="4357" width="14.7109375" style="4" customWidth="1"/>
    <col min="4358" max="4358" width="5.85546875" style="4" customWidth="1"/>
    <col min="4359" max="4359" width="14.85546875" style="4" customWidth="1"/>
    <col min="4360" max="4360" width="14.7109375" style="4" customWidth="1"/>
    <col min="4361" max="4361" width="14.85546875" style="4" customWidth="1"/>
    <col min="4362" max="4362" width="11.5703125" style="4" customWidth="1"/>
    <col min="4363" max="4609" width="9.140625" style="4"/>
    <col min="4610" max="4610" width="67.140625" style="4" customWidth="1"/>
    <col min="4611" max="4611" width="5.42578125" style="4" customWidth="1"/>
    <col min="4612" max="4612" width="6.140625" style="4" customWidth="1"/>
    <col min="4613" max="4613" width="14.7109375" style="4" customWidth="1"/>
    <col min="4614" max="4614" width="5.85546875" style="4" customWidth="1"/>
    <col min="4615" max="4615" width="14.85546875" style="4" customWidth="1"/>
    <col min="4616" max="4616" width="14.7109375" style="4" customWidth="1"/>
    <col min="4617" max="4617" width="14.85546875" style="4" customWidth="1"/>
    <col min="4618" max="4618" width="11.5703125" style="4" customWidth="1"/>
    <col min="4619" max="4865" width="9.140625" style="4"/>
    <col min="4866" max="4866" width="67.140625" style="4" customWidth="1"/>
    <col min="4867" max="4867" width="5.42578125" style="4" customWidth="1"/>
    <col min="4868" max="4868" width="6.140625" style="4" customWidth="1"/>
    <col min="4869" max="4869" width="14.7109375" style="4" customWidth="1"/>
    <col min="4870" max="4870" width="5.85546875" style="4" customWidth="1"/>
    <col min="4871" max="4871" width="14.85546875" style="4" customWidth="1"/>
    <col min="4872" max="4872" width="14.7109375" style="4" customWidth="1"/>
    <col min="4873" max="4873" width="14.85546875" style="4" customWidth="1"/>
    <col min="4874" max="4874" width="11.5703125" style="4" customWidth="1"/>
    <col min="4875" max="5121" width="9.140625" style="4"/>
    <col min="5122" max="5122" width="67.140625" style="4" customWidth="1"/>
    <col min="5123" max="5123" width="5.42578125" style="4" customWidth="1"/>
    <col min="5124" max="5124" width="6.140625" style="4" customWidth="1"/>
    <col min="5125" max="5125" width="14.7109375" style="4" customWidth="1"/>
    <col min="5126" max="5126" width="5.85546875" style="4" customWidth="1"/>
    <col min="5127" max="5127" width="14.85546875" style="4" customWidth="1"/>
    <col min="5128" max="5128" width="14.7109375" style="4" customWidth="1"/>
    <col min="5129" max="5129" width="14.85546875" style="4" customWidth="1"/>
    <col min="5130" max="5130" width="11.5703125" style="4" customWidth="1"/>
    <col min="5131" max="5377" width="9.140625" style="4"/>
    <col min="5378" max="5378" width="67.140625" style="4" customWidth="1"/>
    <col min="5379" max="5379" width="5.42578125" style="4" customWidth="1"/>
    <col min="5380" max="5380" width="6.140625" style="4" customWidth="1"/>
    <col min="5381" max="5381" width="14.7109375" style="4" customWidth="1"/>
    <col min="5382" max="5382" width="5.85546875" style="4" customWidth="1"/>
    <col min="5383" max="5383" width="14.85546875" style="4" customWidth="1"/>
    <col min="5384" max="5384" width="14.7109375" style="4" customWidth="1"/>
    <col min="5385" max="5385" width="14.85546875" style="4" customWidth="1"/>
    <col min="5386" max="5386" width="11.5703125" style="4" customWidth="1"/>
    <col min="5387" max="5633" width="9.140625" style="4"/>
    <col min="5634" max="5634" width="67.140625" style="4" customWidth="1"/>
    <col min="5635" max="5635" width="5.42578125" style="4" customWidth="1"/>
    <col min="5636" max="5636" width="6.140625" style="4" customWidth="1"/>
    <col min="5637" max="5637" width="14.7109375" style="4" customWidth="1"/>
    <col min="5638" max="5638" width="5.85546875" style="4" customWidth="1"/>
    <col min="5639" max="5639" width="14.85546875" style="4" customWidth="1"/>
    <col min="5640" max="5640" width="14.7109375" style="4" customWidth="1"/>
    <col min="5641" max="5641" width="14.85546875" style="4" customWidth="1"/>
    <col min="5642" max="5642" width="11.5703125" style="4" customWidth="1"/>
    <col min="5643" max="5889" width="9.140625" style="4"/>
    <col min="5890" max="5890" width="67.140625" style="4" customWidth="1"/>
    <col min="5891" max="5891" width="5.42578125" style="4" customWidth="1"/>
    <col min="5892" max="5892" width="6.140625" style="4" customWidth="1"/>
    <col min="5893" max="5893" width="14.7109375" style="4" customWidth="1"/>
    <col min="5894" max="5894" width="5.85546875" style="4" customWidth="1"/>
    <col min="5895" max="5895" width="14.85546875" style="4" customWidth="1"/>
    <col min="5896" max="5896" width="14.7109375" style="4" customWidth="1"/>
    <col min="5897" max="5897" width="14.85546875" style="4" customWidth="1"/>
    <col min="5898" max="5898" width="11.5703125" style="4" customWidth="1"/>
    <col min="5899" max="6145" width="9.140625" style="4"/>
    <col min="6146" max="6146" width="67.140625" style="4" customWidth="1"/>
    <col min="6147" max="6147" width="5.42578125" style="4" customWidth="1"/>
    <col min="6148" max="6148" width="6.140625" style="4" customWidth="1"/>
    <col min="6149" max="6149" width="14.7109375" style="4" customWidth="1"/>
    <col min="6150" max="6150" width="5.85546875" style="4" customWidth="1"/>
    <col min="6151" max="6151" width="14.85546875" style="4" customWidth="1"/>
    <col min="6152" max="6152" width="14.7109375" style="4" customWidth="1"/>
    <col min="6153" max="6153" width="14.85546875" style="4" customWidth="1"/>
    <col min="6154" max="6154" width="11.5703125" style="4" customWidth="1"/>
    <col min="6155" max="6401" width="9.140625" style="4"/>
    <col min="6402" max="6402" width="67.140625" style="4" customWidth="1"/>
    <col min="6403" max="6403" width="5.42578125" style="4" customWidth="1"/>
    <col min="6404" max="6404" width="6.140625" style="4" customWidth="1"/>
    <col min="6405" max="6405" width="14.7109375" style="4" customWidth="1"/>
    <col min="6406" max="6406" width="5.85546875" style="4" customWidth="1"/>
    <col min="6407" max="6407" width="14.85546875" style="4" customWidth="1"/>
    <col min="6408" max="6408" width="14.7109375" style="4" customWidth="1"/>
    <col min="6409" max="6409" width="14.85546875" style="4" customWidth="1"/>
    <col min="6410" max="6410" width="11.5703125" style="4" customWidth="1"/>
    <col min="6411" max="6657" width="9.140625" style="4"/>
    <col min="6658" max="6658" width="67.140625" style="4" customWidth="1"/>
    <col min="6659" max="6659" width="5.42578125" style="4" customWidth="1"/>
    <col min="6660" max="6660" width="6.140625" style="4" customWidth="1"/>
    <col min="6661" max="6661" width="14.7109375" style="4" customWidth="1"/>
    <col min="6662" max="6662" width="5.85546875" style="4" customWidth="1"/>
    <col min="6663" max="6663" width="14.85546875" style="4" customWidth="1"/>
    <col min="6664" max="6664" width="14.7109375" style="4" customWidth="1"/>
    <col min="6665" max="6665" width="14.85546875" style="4" customWidth="1"/>
    <col min="6666" max="6666" width="11.5703125" style="4" customWidth="1"/>
    <col min="6667" max="6913" width="9.140625" style="4"/>
    <col min="6914" max="6914" width="67.140625" style="4" customWidth="1"/>
    <col min="6915" max="6915" width="5.42578125" style="4" customWidth="1"/>
    <col min="6916" max="6916" width="6.140625" style="4" customWidth="1"/>
    <col min="6917" max="6917" width="14.7109375" style="4" customWidth="1"/>
    <col min="6918" max="6918" width="5.85546875" style="4" customWidth="1"/>
    <col min="6919" max="6919" width="14.85546875" style="4" customWidth="1"/>
    <col min="6920" max="6920" width="14.7109375" style="4" customWidth="1"/>
    <col min="6921" max="6921" width="14.85546875" style="4" customWidth="1"/>
    <col min="6922" max="6922" width="11.5703125" style="4" customWidth="1"/>
    <col min="6923" max="7169" width="9.140625" style="4"/>
    <col min="7170" max="7170" width="67.140625" style="4" customWidth="1"/>
    <col min="7171" max="7171" width="5.42578125" style="4" customWidth="1"/>
    <col min="7172" max="7172" width="6.140625" style="4" customWidth="1"/>
    <col min="7173" max="7173" width="14.7109375" style="4" customWidth="1"/>
    <col min="7174" max="7174" width="5.85546875" style="4" customWidth="1"/>
    <col min="7175" max="7175" width="14.85546875" style="4" customWidth="1"/>
    <col min="7176" max="7176" width="14.7109375" style="4" customWidth="1"/>
    <col min="7177" max="7177" width="14.85546875" style="4" customWidth="1"/>
    <col min="7178" max="7178" width="11.5703125" style="4" customWidth="1"/>
    <col min="7179" max="7425" width="9.140625" style="4"/>
    <col min="7426" max="7426" width="67.140625" style="4" customWidth="1"/>
    <col min="7427" max="7427" width="5.42578125" style="4" customWidth="1"/>
    <col min="7428" max="7428" width="6.140625" style="4" customWidth="1"/>
    <col min="7429" max="7429" width="14.7109375" style="4" customWidth="1"/>
    <col min="7430" max="7430" width="5.85546875" style="4" customWidth="1"/>
    <col min="7431" max="7431" width="14.85546875" style="4" customWidth="1"/>
    <col min="7432" max="7432" width="14.7109375" style="4" customWidth="1"/>
    <col min="7433" max="7433" width="14.85546875" style="4" customWidth="1"/>
    <col min="7434" max="7434" width="11.5703125" style="4" customWidth="1"/>
    <col min="7435" max="7681" width="9.140625" style="4"/>
    <col min="7682" max="7682" width="67.140625" style="4" customWidth="1"/>
    <col min="7683" max="7683" width="5.42578125" style="4" customWidth="1"/>
    <col min="7684" max="7684" width="6.140625" style="4" customWidth="1"/>
    <col min="7685" max="7685" width="14.7109375" style="4" customWidth="1"/>
    <col min="7686" max="7686" width="5.85546875" style="4" customWidth="1"/>
    <col min="7687" max="7687" width="14.85546875" style="4" customWidth="1"/>
    <col min="7688" max="7688" width="14.7109375" style="4" customWidth="1"/>
    <col min="7689" max="7689" width="14.85546875" style="4" customWidth="1"/>
    <col min="7690" max="7690" width="11.5703125" style="4" customWidth="1"/>
    <col min="7691" max="7937" width="9.140625" style="4"/>
    <col min="7938" max="7938" width="67.140625" style="4" customWidth="1"/>
    <col min="7939" max="7939" width="5.42578125" style="4" customWidth="1"/>
    <col min="7940" max="7940" width="6.140625" style="4" customWidth="1"/>
    <col min="7941" max="7941" width="14.7109375" style="4" customWidth="1"/>
    <col min="7942" max="7942" width="5.85546875" style="4" customWidth="1"/>
    <col min="7943" max="7943" width="14.85546875" style="4" customWidth="1"/>
    <col min="7944" max="7944" width="14.7109375" style="4" customWidth="1"/>
    <col min="7945" max="7945" width="14.85546875" style="4" customWidth="1"/>
    <col min="7946" max="7946" width="11.5703125" style="4" customWidth="1"/>
    <col min="7947" max="8193" width="9.140625" style="4"/>
    <col min="8194" max="8194" width="67.140625" style="4" customWidth="1"/>
    <col min="8195" max="8195" width="5.42578125" style="4" customWidth="1"/>
    <col min="8196" max="8196" width="6.140625" style="4" customWidth="1"/>
    <col min="8197" max="8197" width="14.7109375" style="4" customWidth="1"/>
    <col min="8198" max="8198" width="5.85546875" style="4" customWidth="1"/>
    <col min="8199" max="8199" width="14.85546875" style="4" customWidth="1"/>
    <col min="8200" max="8200" width="14.7109375" style="4" customWidth="1"/>
    <col min="8201" max="8201" width="14.85546875" style="4" customWidth="1"/>
    <col min="8202" max="8202" width="11.5703125" style="4" customWidth="1"/>
    <col min="8203" max="8449" width="9.140625" style="4"/>
    <col min="8450" max="8450" width="67.140625" style="4" customWidth="1"/>
    <col min="8451" max="8451" width="5.42578125" style="4" customWidth="1"/>
    <col min="8452" max="8452" width="6.140625" style="4" customWidth="1"/>
    <col min="8453" max="8453" width="14.7109375" style="4" customWidth="1"/>
    <col min="8454" max="8454" width="5.85546875" style="4" customWidth="1"/>
    <col min="8455" max="8455" width="14.85546875" style="4" customWidth="1"/>
    <col min="8456" max="8456" width="14.7109375" style="4" customWidth="1"/>
    <col min="8457" max="8457" width="14.85546875" style="4" customWidth="1"/>
    <col min="8458" max="8458" width="11.5703125" style="4" customWidth="1"/>
    <col min="8459" max="8705" width="9.140625" style="4"/>
    <col min="8706" max="8706" width="67.140625" style="4" customWidth="1"/>
    <col min="8707" max="8707" width="5.42578125" style="4" customWidth="1"/>
    <col min="8708" max="8708" width="6.140625" style="4" customWidth="1"/>
    <col min="8709" max="8709" width="14.7109375" style="4" customWidth="1"/>
    <col min="8710" max="8710" width="5.85546875" style="4" customWidth="1"/>
    <col min="8711" max="8711" width="14.85546875" style="4" customWidth="1"/>
    <col min="8712" max="8712" width="14.7109375" style="4" customWidth="1"/>
    <col min="8713" max="8713" width="14.85546875" style="4" customWidth="1"/>
    <col min="8714" max="8714" width="11.5703125" style="4" customWidth="1"/>
    <col min="8715" max="8961" width="9.140625" style="4"/>
    <col min="8962" max="8962" width="67.140625" style="4" customWidth="1"/>
    <col min="8963" max="8963" width="5.42578125" style="4" customWidth="1"/>
    <col min="8964" max="8964" width="6.140625" style="4" customWidth="1"/>
    <col min="8965" max="8965" width="14.7109375" style="4" customWidth="1"/>
    <col min="8966" max="8966" width="5.85546875" style="4" customWidth="1"/>
    <col min="8967" max="8967" width="14.85546875" style="4" customWidth="1"/>
    <col min="8968" max="8968" width="14.7109375" style="4" customWidth="1"/>
    <col min="8969" max="8969" width="14.85546875" style="4" customWidth="1"/>
    <col min="8970" max="8970" width="11.5703125" style="4" customWidth="1"/>
    <col min="8971" max="9217" width="9.140625" style="4"/>
    <col min="9218" max="9218" width="67.140625" style="4" customWidth="1"/>
    <col min="9219" max="9219" width="5.42578125" style="4" customWidth="1"/>
    <col min="9220" max="9220" width="6.140625" style="4" customWidth="1"/>
    <col min="9221" max="9221" width="14.7109375" style="4" customWidth="1"/>
    <col min="9222" max="9222" width="5.85546875" style="4" customWidth="1"/>
    <col min="9223" max="9223" width="14.85546875" style="4" customWidth="1"/>
    <col min="9224" max="9224" width="14.7109375" style="4" customWidth="1"/>
    <col min="9225" max="9225" width="14.85546875" style="4" customWidth="1"/>
    <col min="9226" max="9226" width="11.5703125" style="4" customWidth="1"/>
    <col min="9227" max="9473" width="9.140625" style="4"/>
    <col min="9474" max="9474" width="67.140625" style="4" customWidth="1"/>
    <col min="9475" max="9475" width="5.42578125" style="4" customWidth="1"/>
    <col min="9476" max="9476" width="6.140625" style="4" customWidth="1"/>
    <col min="9477" max="9477" width="14.7109375" style="4" customWidth="1"/>
    <col min="9478" max="9478" width="5.85546875" style="4" customWidth="1"/>
    <col min="9479" max="9479" width="14.85546875" style="4" customWidth="1"/>
    <col min="9480" max="9480" width="14.7109375" style="4" customWidth="1"/>
    <col min="9481" max="9481" width="14.85546875" style="4" customWidth="1"/>
    <col min="9482" max="9482" width="11.5703125" style="4" customWidth="1"/>
    <col min="9483" max="9729" width="9.140625" style="4"/>
    <col min="9730" max="9730" width="67.140625" style="4" customWidth="1"/>
    <col min="9731" max="9731" width="5.42578125" style="4" customWidth="1"/>
    <col min="9732" max="9732" width="6.140625" style="4" customWidth="1"/>
    <col min="9733" max="9733" width="14.7109375" style="4" customWidth="1"/>
    <col min="9734" max="9734" width="5.85546875" style="4" customWidth="1"/>
    <col min="9735" max="9735" width="14.85546875" style="4" customWidth="1"/>
    <col min="9736" max="9736" width="14.7109375" style="4" customWidth="1"/>
    <col min="9737" max="9737" width="14.85546875" style="4" customWidth="1"/>
    <col min="9738" max="9738" width="11.5703125" style="4" customWidth="1"/>
    <col min="9739" max="9985" width="9.140625" style="4"/>
    <col min="9986" max="9986" width="67.140625" style="4" customWidth="1"/>
    <col min="9987" max="9987" width="5.42578125" style="4" customWidth="1"/>
    <col min="9988" max="9988" width="6.140625" style="4" customWidth="1"/>
    <col min="9989" max="9989" width="14.7109375" style="4" customWidth="1"/>
    <col min="9990" max="9990" width="5.85546875" style="4" customWidth="1"/>
    <col min="9991" max="9991" width="14.85546875" style="4" customWidth="1"/>
    <col min="9992" max="9992" width="14.7109375" style="4" customWidth="1"/>
    <col min="9993" max="9993" width="14.85546875" style="4" customWidth="1"/>
    <col min="9994" max="9994" width="11.5703125" style="4" customWidth="1"/>
    <col min="9995" max="10241" width="9.140625" style="4"/>
    <col min="10242" max="10242" width="67.140625" style="4" customWidth="1"/>
    <col min="10243" max="10243" width="5.42578125" style="4" customWidth="1"/>
    <col min="10244" max="10244" width="6.140625" style="4" customWidth="1"/>
    <col min="10245" max="10245" width="14.7109375" style="4" customWidth="1"/>
    <col min="10246" max="10246" width="5.85546875" style="4" customWidth="1"/>
    <col min="10247" max="10247" width="14.85546875" style="4" customWidth="1"/>
    <col min="10248" max="10248" width="14.7109375" style="4" customWidth="1"/>
    <col min="10249" max="10249" width="14.85546875" style="4" customWidth="1"/>
    <col min="10250" max="10250" width="11.5703125" style="4" customWidth="1"/>
    <col min="10251" max="10497" width="9.140625" style="4"/>
    <col min="10498" max="10498" width="67.140625" style="4" customWidth="1"/>
    <col min="10499" max="10499" width="5.42578125" style="4" customWidth="1"/>
    <col min="10500" max="10500" width="6.140625" style="4" customWidth="1"/>
    <col min="10501" max="10501" width="14.7109375" style="4" customWidth="1"/>
    <col min="10502" max="10502" width="5.85546875" style="4" customWidth="1"/>
    <col min="10503" max="10503" width="14.85546875" style="4" customWidth="1"/>
    <col min="10504" max="10504" width="14.7109375" style="4" customWidth="1"/>
    <col min="10505" max="10505" width="14.85546875" style="4" customWidth="1"/>
    <col min="10506" max="10506" width="11.5703125" style="4" customWidth="1"/>
    <col min="10507" max="10753" width="9.140625" style="4"/>
    <col min="10754" max="10754" width="67.140625" style="4" customWidth="1"/>
    <col min="10755" max="10755" width="5.42578125" style="4" customWidth="1"/>
    <col min="10756" max="10756" width="6.140625" style="4" customWidth="1"/>
    <col min="10757" max="10757" width="14.7109375" style="4" customWidth="1"/>
    <col min="10758" max="10758" width="5.85546875" style="4" customWidth="1"/>
    <col min="10759" max="10759" width="14.85546875" style="4" customWidth="1"/>
    <col min="10760" max="10760" width="14.7109375" style="4" customWidth="1"/>
    <col min="10761" max="10761" width="14.85546875" style="4" customWidth="1"/>
    <col min="10762" max="10762" width="11.5703125" style="4" customWidth="1"/>
    <col min="10763" max="11009" width="9.140625" style="4"/>
    <col min="11010" max="11010" width="67.140625" style="4" customWidth="1"/>
    <col min="11011" max="11011" width="5.42578125" style="4" customWidth="1"/>
    <col min="11012" max="11012" width="6.140625" style="4" customWidth="1"/>
    <col min="11013" max="11013" width="14.7109375" style="4" customWidth="1"/>
    <col min="11014" max="11014" width="5.85546875" style="4" customWidth="1"/>
    <col min="11015" max="11015" width="14.85546875" style="4" customWidth="1"/>
    <col min="11016" max="11016" width="14.7109375" style="4" customWidth="1"/>
    <col min="11017" max="11017" width="14.85546875" style="4" customWidth="1"/>
    <col min="11018" max="11018" width="11.5703125" style="4" customWidth="1"/>
    <col min="11019" max="11265" width="9.140625" style="4"/>
    <col min="11266" max="11266" width="67.140625" style="4" customWidth="1"/>
    <col min="11267" max="11267" width="5.42578125" style="4" customWidth="1"/>
    <col min="11268" max="11268" width="6.140625" style="4" customWidth="1"/>
    <col min="11269" max="11269" width="14.7109375" style="4" customWidth="1"/>
    <col min="11270" max="11270" width="5.85546875" style="4" customWidth="1"/>
    <col min="11271" max="11271" width="14.85546875" style="4" customWidth="1"/>
    <col min="11272" max="11272" width="14.7109375" style="4" customWidth="1"/>
    <col min="11273" max="11273" width="14.85546875" style="4" customWidth="1"/>
    <col min="11274" max="11274" width="11.5703125" style="4" customWidth="1"/>
    <col min="11275" max="11521" width="9.140625" style="4"/>
    <col min="11522" max="11522" width="67.140625" style="4" customWidth="1"/>
    <col min="11523" max="11523" width="5.42578125" style="4" customWidth="1"/>
    <col min="11524" max="11524" width="6.140625" style="4" customWidth="1"/>
    <col min="11525" max="11525" width="14.7109375" style="4" customWidth="1"/>
    <col min="11526" max="11526" width="5.85546875" style="4" customWidth="1"/>
    <col min="11527" max="11527" width="14.85546875" style="4" customWidth="1"/>
    <col min="11528" max="11528" width="14.7109375" style="4" customWidth="1"/>
    <col min="11529" max="11529" width="14.85546875" style="4" customWidth="1"/>
    <col min="11530" max="11530" width="11.5703125" style="4" customWidth="1"/>
    <col min="11531" max="11777" width="9.140625" style="4"/>
    <col min="11778" max="11778" width="67.140625" style="4" customWidth="1"/>
    <col min="11779" max="11779" width="5.42578125" style="4" customWidth="1"/>
    <col min="11780" max="11780" width="6.140625" style="4" customWidth="1"/>
    <col min="11781" max="11781" width="14.7109375" style="4" customWidth="1"/>
    <col min="11782" max="11782" width="5.85546875" style="4" customWidth="1"/>
    <col min="11783" max="11783" width="14.85546875" style="4" customWidth="1"/>
    <col min="11784" max="11784" width="14.7109375" style="4" customWidth="1"/>
    <col min="11785" max="11785" width="14.85546875" style="4" customWidth="1"/>
    <col min="11786" max="11786" width="11.5703125" style="4" customWidth="1"/>
    <col min="11787" max="12033" width="9.140625" style="4"/>
    <col min="12034" max="12034" width="67.140625" style="4" customWidth="1"/>
    <col min="12035" max="12035" width="5.42578125" style="4" customWidth="1"/>
    <col min="12036" max="12036" width="6.140625" style="4" customWidth="1"/>
    <col min="12037" max="12037" width="14.7109375" style="4" customWidth="1"/>
    <col min="12038" max="12038" width="5.85546875" style="4" customWidth="1"/>
    <col min="12039" max="12039" width="14.85546875" style="4" customWidth="1"/>
    <col min="12040" max="12040" width="14.7109375" style="4" customWidth="1"/>
    <col min="12041" max="12041" width="14.85546875" style="4" customWidth="1"/>
    <col min="12042" max="12042" width="11.5703125" style="4" customWidth="1"/>
    <col min="12043" max="12289" width="9.140625" style="4"/>
    <col min="12290" max="12290" width="67.140625" style="4" customWidth="1"/>
    <col min="12291" max="12291" width="5.42578125" style="4" customWidth="1"/>
    <col min="12292" max="12292" width="6.140625" style="4" customWidth="1"/>
    <col min="12293" max="12293" width="14.7109375" style="4" customWidth="1"/>
    <col min="12294" max="12294" width="5.85546875" style="4" customWidth="1"/>
    <col min="12295" max="12295" width="14.85546875" style="4" customWidth="1"/>
    <col min="12296" max="12296" width="14.7109375" style="4" customWidth="1"/>
    <col min="12297" max="12297" width="14.85546875" style="4" customWidth="1"/>
    <col min="12298" max="12298" width="11.5703125" style="4" customWidth="1"/>
    <col min="12299" max="12545" width="9.140625" style="4"/>
    <col min="12546" max="12546" width="67.140625" style="4" customWidth="1"/>
    <col min="12547" max="12547" width="5.42578125" style="4" customWidth="1"/>
    <col min="12548" max="12548" width="6.140625" style="4" customWidth="1"/>
    <col min="12549" max="12549" width="14.7109375" style="4" customWidth="1"/>
    <col min="12550" max="12550" width="5.85546875" style="4" customWidth="1"/>
    <col min="12551" max="12551" width="14.85546875" style="4" customWidth="1"/>
    <col min="12552" max="12552" width="14.7109375" style="4" customWidth="1"/>
    <col min="12553" max="12553" width="14.85546875" style="4" customWidth="1"/>
    <col min="12554" max="12554" width="11.5703125" style="4" customWidth="1"/>
    <col min="12555" max="12801" width="9.140625" style="4"/>
    <col min="12802" max="12802" width="67.140625" style="4" customWidth="1"/>
    <col min="12803" max="12803" width="5.42578125" style="4" customWidth="1"/>
    <col min="12804" max="12804" width="6.140625" style="4" customWidth="1"/>
    <col min="12805" max="12805" width="14.7109375" style="4" customWidth="1"/>
    <col min="12806" max="12806" width="5.85546875" style="4" customWidth="1"/>
    <col min="12807" max="12807" width="14.85546875" style="4" customWidth="1"/>
    <col min="12808" max="12808" width="14.7109375" style="4" customWidth="1"/>
    <col min="12809" max="12809" width="14.85546875" style="4" customWidth="1"/>
    <col min="12810" max="12810" width="11.5703125" style="4" customWidth="1"/>
    <col min="12811" max="13057" width="9.140625" style="4"/>
    <col min="13058" max="13058" width="67.140625" style="4" customWidth="1"/>
    <col min="13059" max="13059" width="5.42578125" style="4" customWidth="1"/>
    <col min="13060" max="13060" width="6.140625" style="4" customWidth="1"/>
    <col min="13061" max="13061" width="14.7109375" style="4" customWidth="1"/>
    <col min="13062" max="13062" width="5.85546875" style="4" customWidth="1"/>
    <col min="13063" max="13063" width="14.85546875" style="4" customWidth="1"/>
    <col min="13064" max="13064" width="14.7109375" style="4" customWidth="1"/>
    <col min="13065" max="13065" width="14.85546875" style="4" customWidth="1"/>
    <col min="13066" max="13066" width="11.5703125" style="4" customWidth="1"/>
    <col min="13067" max="13313" width="9.140625" style="4"/>
    <col min="13314" max="13314" width="67.140625" style="4" customWidth="1"/>
    <col min="13315" max="13315" width="5.42578125" style="4" customWidth="1"/>
    <col min="13316" max="13316" width="6.140625" style="4" customWidth="1"/>
    <col min="13317" max="13317" width="14.7109375" style="4" customWidth="1"/>
    <col min="13318" max="13318" width="5.85546875" style="4" customWidth="1"/>
    <col min="13319" max="13319" width="14.85546875" style="4" customWidth="1"/>
    <col min="13320" max="13320" width="14.7109375" style="4" customWidth="1"/>
    <col min="13321" max="13321" width="14.85546875" style="4" customWidth="1"/>
    <col min="13322" max="13322" width="11.5703125" style="4" customWidth="1"/>
    <col min="13323" max="13569" width="9.140625" style="4"/>
    <col min="13570" max="13570" width="67.140625" style="4" customWidth="1"/>
    <col min="13571" max="13571" width="5.42578125" style="4" customWidth="1"/>
    <col min="13572" max="13572" width="6.140625" style="4" customWidth="1"/>
    <col min="13573" max="13573" width="14.7109375" style="4" customWidth="1"/>
    <col min="13574" max="13574" width="5.85546875" style="4" customWidth="1"/>
    <col min="13575" max="13575" width="14.85546875" style="4" customWidth="1"/>
    <col min="13576" max="13576" width="14.7109375" style="4" customWidth="1"/>
    <col min="13577" max="13577" width="14.85546875" style="4" customWidth="1"/>
    <col min="13578" max="13578" width="11.5703125" style="4" customWidth="1"/>
    <col min="13579" max="13825" width="9.140625" style="4"/>
    <col min="13826" max="13826" width="67.140625" style="4" customWidth="1"/>
    <col min="13827" max="13827" width="5.42578125" style="4" customWidth="1"/>
    <col min="13828" max="13828" width="6.140625" style="4" customWidth="1"/>
    <col min="13829" max="13829" width="14.7109375" style="4" customWidth="1"/>
    <col min="13830" max="13830" width="5.85546875" style="4" customWidth="1"/>
    <col min="13831" max="13831" width="14.85546875" style="4" customWidth="1"/>
    <col min="13832" max="13832" width="14.7109375" style="4" customWidth="1"/>
    <col min="13833" max="13833" width="14.85546875" style="4" customWidth="1"/>
    <col min="13834" max="13834" width="11.5703125" style="4" customWidth="1"/>
    <col min="13835" max="14081" width="9.140625" style="4"/>
    <col min="14082" max="14082" width="67.140625" style="4" customWidth="1"/>
    <col min="14083" max="14083" width="5.42578125" style="4" customWidth="1"/>
    <col min="14084" max="14084" width="6.140625" style="4" customWidth="1"/>
    <col min="14085" max="14085" width="14.7109375" style="4" customWidth="1"/>
    <col min="14086" max="14086" width="5.85546875" style="4" customWidth="1"/>
    <col min="14087" max="14087" width="14.85546875" style="4" customWidth="1"/>
    <col min="14088" max="14088" width="14.7109375" style="4" customWidth="1"/>
    <col min="14089" max="14089" width="14.85546875" style="4" customWidth="1"/>
    <col min="14090" max="14090" width="11.5703125" style="4" customWidth="1"/>
    <col min="14091" max="14337" width="9.140625" style="4"/>
    <col min="14338" max="14338" width="67.140625" style="4" customWidth="1"/>
    <col min="14339" max="14339" width="5.42578125" style="4" customWidth="1"/>
    <col min="14340" max="14340" width="6.140625" style="4" customWidth="1"/>
    <col min="14341" max="14341" width="14.7109375" style="4" customWidth="1"/>
    <col min="14342" max="14342" width="5.85546875" style="4" customWidth="1"/>
    <col min="14343" max="14343" width="14.85546875" style="4" customWidth="1"/>
    <col min="14344" max="14344" width="14.7109375" style="4" customWidth="1"/>
    <col min="14345" max="14345" width="14.85546875" style="4" customWidth="1"/>
    <col min="14346" max="14346" width="11.5703125" style="4" customWidth="1"/>
    <col min="14347" max="14593" width="9.140625" style="4"/>
    <col min="14594" max="14594" width="67.140625" style="4" customWidth="1"/>
    <col min="14595" max="14595" width="5.42578125" style="4" customWidth="1"/>
    <col min="14596" max="14596" width="6.140625" style="4" customWidth="1"/>
    <col min="14597" max="14597" width="14.7109375" style="4" customWidth="1"/>
    <col min="14598" max="14598" width="5.85546875" style="4" customWidth="1"/>
    <col min="14599" max="14599" width="14.85546875" style="4" customWidth="1"/>
    <col min="14600" max="14600" width="14.7109375" style="4" customWidth="1"/>
    <col min="14601" max="14601" width="14.85546875" style="4" customWidth="1"/>
    <col min="14602" max="14602" width="11.5703125" style="4" customWidth="1"/>
    <col min="14603" max="14849" width="9.140625" style="4"/>
    <col min="14850" max="14850" width="67.140625" style="4" customWidth="1"/>
    <col min="14851" max="14851" width="5.42578125" style="4" customWidth="1"/>
    <col min="14852" max="14852" width="6.140625" style="4" customWidth="1"/>
    <col min="14853" max="14853" width="14.7109375" style="4" customWidth="1"/>
    <col min="14854" max="14854" width="5.85546875" style="4" customWidth="1"/>
    <col min="14855" max="14855" width="14.85546875" style="4" customWidth="1"/>
    <col min="14856" max="14856" width="14.7109375" style="4" customWidth="1"/>
    <col min="14857" max="14857" width="14.85546875" style="4" customWidth="1"/>
    <col min="14858" max="14858" width="11.5703125" style="4" customWidth="1"/>
    <col min="14859" max="15105" width="9.140625" style="4"/>
    <col min="15106" max="15106" width="67.140625" style="4" customWidth="1"/>
    <col min="15107" max="15107" width="5.42578125" style="4" customWidth="1"/>
    <col min="15108" max="15108" width="6.140625" style="4" customWidth="1"/>
    <col min="15109" max="15109" width="14.7109375" style="4" customWidth="1"/>
    <col min="15110" max="15110" width="5.85546875" style="4" customWidth="1"/>
    <col min="15111" max="15111" width="14.85546875" style="4" customWidth="1"/>
    <col min="15112" max="15112" width="14.7109375" style="4" customWidth="1"/>
    <col min="15113" max="15113" width="14.85546875" style="4" customWidth="1"/>
    <col min="15114" max="15114" width="11.5703125" style="4" customWidth="1"/>
    <col min="15115" max="15361" width="9.140625" style="4"/>
    <col min="15362" max="15362" width="67.140625" style="4" customWidth="1"/>
    <col min="15363" max="15363" width="5.42578125" style="4" customWidth="1"/>
    <col min="15364" max="15364" width="6.140625" style="4" customWidth="1"/>
    <col min="15365" max="15365" width="14.7109375" style="4" customWidth="1"/>
    <col min="15366" max="15366" width="5.85546875" style="4" customWidth="1"/>
    <col min="15367" max="15367" width="14.85546875" style="4" customWidth="1"/>
    <col min="15368" max="15368" width="14.7109375" style="4" customWidth="1"/>
    <col min="15369" max="15369" width="14.85546875" style="4" customWidth="1"/>
    <col min="15370" max="15370" width="11.5703125" style="4" customWidth="1"/>
    <col min="15371" max="15617" width="9.140625" style="4"/>
    <col min="15618" max="15618" width="67.140625" style="4" customWidth="1"/>
    <col min="15619" max="15619" width="5.42578125" style="4" customWidth="1"/>
    <col min="15620" max="15620" width="6.140625" style="4" customWidth="1"/>
    <col min="15621" max="15621" width="14.7109375" style="4" customWidth="1"/>
    <col min="15622" max="15622" width="5.85546875" style="4" customWidth="1"/>
    <col min="15623" max="15623" width="14.85546875" style="4" customWidth="1"/>
    <col min="15624" max="15624" width="14.7109375" style="4" customWidth="1"/>
    <col min="15625" max="15625" width="14.85546875" style="4" customWidth="1"/>
    <col min="15626" max="15626" width="11.5703125" style="4" customWidth="1"/>
    <col min="15627" max="15873" width="9.140625" style="4"/>
    <col min="15874" max="15874" width="67.140625" style="4" customWidth="1"/>
    <col min="15875" max="15875" width="5.42578125" style="4" customWidth="1"/>
    <col min="15876" max="15876" width="6.140625" style="4" customWidth="1"/>
    <col min="15877" max="15877" width="14.7109375" style="4" customWidth="1"/>
    <col min="15878" max="15878" width="5.85546875" style="4" customWidth="1"/>
    <col min="15879" max="15879" width="14.85546875" style="4" customWidth="1"/>
    <col min="15880" max="15880" width="14.7109375" style="4" customWidth="1"/>
    <col min="15881" max="15881" width="14.85546875" style="4" customWidth="1"/>
    <col min="15882" max="15882" width="11.5703125" style="4" customWidth="1"/>
    <col min="15883" max="16129" width="9.140625" style="4"/>
    <col min="16130" max="16130" width="67.140625" style="4" customWidth="1"/>
    <col min="16131" max="16131" width="5.42578125" style="4" customWidth="1"/>
    <col min="16132" max="16132" width="6.140625" style="4" customWidth="1"/>
    <col min="16133" max="16133" width="14.7109375" style="4" customWidth="1"/>
    <col min="16134" max="16134" width="5.85546875" style="4" customWidth="1"/>
    <col min="16135" max="16135" width="14.85546875" style="4" customWidth="1"/>
    <col min="16136" max="16136" width="14.7109375" style="4" customWidth="1"/>
    <col min="16137" max="16137" width="14.85546875" style="4" customWidth="1"/>
    <col min="16138" max="16138" width="11.5703125" style="4" customWidth="1"/>
    <col min="16139" max="16384" width="9.140625" style="4"/>
  </cols>
  <sheetData>
    <row r="1" spans="1:10" ht="138.75" customHeight="1" x14ac:dyDescent="0.25">
      <c r="E1" s="3"/>
      <c r="F1" s="3"/>
      <c r="G1" s="176" t="s">
        <v>334</v>
      </c>
      <c r="H1" s="176"/>
      <c r="I1" s="3"/>
      <c r="J1" s="3"/>
    </row>
    <row r="2" spans="1:10" x14ac:dyDescent="0.25">
      <c r="E2" s="3"/>
      <c r="F2" s="3"/>
      <c r="G2" s="3"/>
      <c r="H2" s="3"/>
      <c r="I2" s="3"/>
      <c r="J2" s="3"/>
    </row>
    <row r="3" spans="1:10" ht="35.25" customHeight="1" x14ac:dyDescent="0.25">
      <c r="A3" s="201" t="s">
        <v>317</v>
      </c>
      <c r="B3" s="201"/>
      <c r="C3" s="201"/>
      <c r="D3" s="201"/>
      <c r="E3" s="201"/>
      <c r="F3" s="201"/>
      <c r="G3" s="201"/>
      <c r="H3" s="201"/>
      <c r="I3" s="5"/>
      <c r="J3" s="6"/>
    </row>
    <row r="4" spans="1:10" x14ac:dyDescent="0.25">
      <c r="H4" s="7" t="s">
        <v>12</v>
      </c>
    </row>
    <row r="5" spans="1:10" s="10" customFormat="1" ht="78.75" customHeight="1" x14ac:dyDescent="0.25">
      <c r="A5" s="202" t="s">
        <v>123</v>
      </c>
      <c r="B5" s="204" t="s">
        <v>189</v>
      </c>
      <c r="C5" s="205"/>
      <c r="D5" s="205"/>
      <c r="E5" s="206"/>
      <c r="F5" s="202" t="s">
        <v>321</v>
      </c>
      <c r="G5" s="197" t="s">
        <v>322</v>
      </c>
      <c r="H5" s="197" t="s">
        <v>323</v>
      </c>
    </row>
    <row r="6" spans="1:10" s="10" customFormat="1" ht="99" x14ac:dyDescent="0.25">
      <c r="A6" s="202"/>
      <c r="B6" s="11" t="s">
        <v>220</v>
      </c>
      <c r="C6" s="11" t="s">
        <v>185</v>
      </c>
      <c r="D6" s="12" t="s">
        <v>186</v>
      </c>
      <c r="E6" s="12" t="s">
        <v>187</v>
      </c>
      <c r="F6" s="202"/>
      <c r="G6" s="197"/>
      <c r="H6" s="197"/>
    </row>
    <row r="7" spans="1:10" s="111" customFormat="1" ht="12.75" x14ac:dyDescent="0.25">
      <c r="A7" s="109" t="s">
        <v>233</v>
      </c>
      <c r="B7" s="109" t="s">
        <v>234</v>
      </c>
      <c r="C7" s="109" t="s">
        <v>75</v>
      </c>
      <c r="D7" s="109" t="s">
        <v>235</v>
      </c>
      <c r="E7" s="109" t="s">
        <v>236</v>
      </c>
      <c r="F7" s="109" t="s">
        <v>237</v>
      </c>
      <c r="G7" s="110">
        <v>7</v>
      </c>
      <c r="H7" s="110">
        <v>8</v>
      </c>
    </row>
    <row r="8" spans="1:10" s="18" customFormat="1" x14ac:dyDescent="0.25">
      <c r="A8" s="12" t="s">
        <v>278</v>
      </c>
      <c r="B8" s="9" t="s">
        <v>284</v>
      </c>
      <c r="C8" s="12" t="s">
        <v>238</v>
      </c>
      <c r="D8" s="12" t="s">
        <v>125</v>
      </c>
      <c r="E8" s="12" t="s">
        <v>126</v>
      </c>
      <c r="F8" s="120">
        <f>F93</f>
        <v>6284897.8300000001</v>
      </c>
      <c r="G8" s="120">
        <f t="shared" ref="G8:H8" si="0">G93</f>
        <v>5434680.7300000004</v>
      </c>
      <c r="H8" s="120">
        <f t="shared" si="0"/>
        <v>5438109.7300000004</v>
      </c>
    </row>
    <row r="9" spans="1:10" s="10" customFormat="1" ht="18.75" customHeight="1" x14ac:dyDescent="0.25">
      <c r="A9" s="58" t="s">
        <v>192</v>
      </c>
      <c r="B9" s="125">
        <v>940</v>
      </c>
      <c r="C9" s="14" t="s">
        <v>188</v>
      </c>
      <c r="D9" s="15" t="s">
        <v>125</v>
      </c>
      <c r="E9" s="14" t="s">
        <v>126</v>
      </c>
      <c r="F9" s="121">
        <f>F10+F25+F29+F33</f>
        <v>1935894</v>
      </c>
      <c r="G9" s="121">
        <f t="shared" ref="G9:H9" si="1">G10+G25+G29+G33</f>
        <v>2082710.24</v>
      </c>
      <c r="H9" s="121">
        <f t="shared" si="1"/>
        <v>2226986.4699999997</v>
      </c>
    </row>
    <row r="10" spans="1:10" s="18" customFormat="1" ht="47.25" x14ac:dyDescent="0.25">
      <c r="A10" s="13" t="s">
        <v>191</v>
      </c>
      <c r="B10" s="125">
        <v>940</v>
      </c>
      <c r="C10" s="14" t="s">
        <v>190</v>
      </c>
      <c r="D10" s="14" t="s">
        <v>125</v>
      </c>
      <c r="E10" s="14" t="s">
        <v>126</v>
      </c>
      <c r="F10" s="17">
        <f>F11+F14+F19+F22</f>
        <v>1914913</v>
      </c>
      <c r="G10" s="17">
        <f t="shared" ref="G10:H10" si="2">G11+G14+G19+G22</f>
        <v>1914024</v>
      </c>
      <c r="H10" s="17">
        <f t="shared" si="2"/>
        <v>1910595</v>
      </c>
    </row>
    <row r="11" spans="1:10" s="10" customFormat="1" ht="31.5" x14ac:dyDescent="0.25">
      <c r="A11" s="19" t="s">
        <v>279</v>
      </c>
      <c r="B11" s="126">
        <v>940</v>
      </c>
      <c r="C11" s="20" t="s">
        <v>190</v>
      </c>
      <c r="D11" s="20" t="s">
        <v>285</v>
      </c>
      <c r="E11" s="20" t="s">
        <v>126</v>
      </c>
      <c r="F11" s="21">
        <f>F12</f>
        <v>604696</v>
      </c>
      <c r="G11" s="21">
        <f t="shared" ref="G11:H12" si="3">G12</f>
        <v>604696</v>
      </c>
      <c r="H11" s="21">
        <f t="shared" si="3"/>
        <v>604696</v>
      </c>
    </row>
    <row r="12" spans="1:10" s="10" customFormat="1" ht="63" x14ac:dyDescent="0.25">
      <c r="A12" s="36" t="s">
        <v>131</v>
      </c>
      <c r="B12" s="126">
        <v>940</v>
      </c>
      <c r="C12" s="20" t="s">
        <v>190</v>
      </c>
      <c r="D12" s="20" t="s">
        <v>285</v>
      </c>
      <c r="E12" s="20" t="s">
        <v>132</v>
      </c>
      <c r="F12" s="21">
        <f>F13</f>
        <v>604696</v>
      </c>
      <c r="G12" s="21">
        <f t="shared" si="3"/>
        <v>604696</v>
      </c>
      <c r="H12" s="21">
        <f t="shared" si="3"/>
        <v>604696</v>
      </c>
    </row>
    <row r="13" spans="1:10" s="10" customFormat="1" ht="31.5" x14ac:dyDescent="0.25">
      <c r="A13" s="36" t="s">
        <v>133</v>
      </c>
      <c r="B13" s="126">
        <v>940</v>
      </c>
      <c r="C13" s="20" t="s">
        <v>190</v>
      </c>
      <c r="D13" s="20" t="s">
        <v>285</v>
      </c>
      <c r="E13" s="20" t="s">
        <v>134</v>
      </c>
      <c r="F13" s="21">
        <v>604696</v>
      </c>
      <c r="G13" s="21">
        <v>604696</v>
      </c>
      <c r="H13" s="21">
        <v>604696</v>
      </c>
    </row>
    <row r="14" spans="1:10" s="10" customFormat="1" ht="31.5" x14ac:dyDescent="0.25">
      <c r="A14" s="19" t="s">
        <v>129</v>
      </c>
      <c r="B14" s="126">
        <v>940</v>
      </c>
      <c r="C14" s="20" t="s">
        <v>190</v>
      </c>
      <c r="D14" s="20" t="s">
        <v>130</v>
      </c>
      <c r="E14" s="20" t="s">
        <v>126</v>
      </c>
      <c r="F14" s="21">
        <f>F15+F17</f>
        <v>1163457</v>
      </c>
      <c r="G14" s="21">
        <f>G15+G17</f>
        <v>1162568</v>
      </c>
      <c r="H14" s="21">
        <f>H15+H17</f>
        <v>1159139</v>
      </c>
    </row>
    <row r="15" spans="1:10" s="10" customFormat="1" ht="63" x14ac:dyDescent="0.25">
      <c r="A15" s="36" t="s">
        <v>131</v>
      </c>
      <c r="B15" s="126">
        <v>940</v>
      </c>
      <c r="C15" s="20" t="s">
        <v>190</v>
      </c>
      <c r="D15" s="20" t="s">
        <v>130</v>
      </c>
      <c r="E15" s="20" t="s">
        <v>132</v>
      </c>
      <c r="F15" s="21">
        <f>F16</f>
        <v>989156</v>
      </c>
      <c r="G15" s="21">
        <f t="shared" ref="G15:H15" si="4">G16</f>
        <v>989156</v>
      </c>
      <c r="H15" s="21">
        <f t="shared" si="4"/>
        <v>989156</v>
      </c>
    </row>
    <row r="16" spans="1:10" s="10" customFormat="1" ht="31.5" x14ac:dyDescent="0.25">
      <c r="A16" s="36" t="s">
        <v>133</v>
      </c>
      <c r="B16" s="126">
        <v>940</v>
      </c>
      <c r="C16" s="20" t="s">
        <v>190</v>
      </c>
      <c r="D16" s="20" t="s">
        <v>130</v>
      </c>
      <c r="E16" s="20" t="s">
        <v>134</v>
      </c>
      <c r="F16" s="21">
        <v>989156</v>
      </c>
      <c r="G16" s="21">
        <v>989156</v>
      </c>
      <c r="H16" s="21">
        <v>989156</v>
      </c>
    </row>
    <row r="17" spans="1:10" s="10" customFormat="1" ht="31.5" x14ac:dyDescent="0.25">
      <c r="A17" s="36" t="s">
        <v>135</v>
      </c>
      <c r="B17" s="126">
        <v>940</v>
      </c>
      <c r="C17" s="20" t="s">
        <v>190</v>
      </c>
      <c r="D17" s="20" t="s">
        <v>130</v>
      </c>
      <c r="E17" s="20" t="s">
        <v>136</v>
      </c>
      <c r="F17" s="21">
        <f>F18</f>
        <v>174301</v>
      </c>
      <c r="G17" s="21">
        <f t="shared" ref="G17:H17" si="5">G18</f>
        <v>173412</v>
      </c>
      <c r="H17" s="21">
        <f t="shared" si="5"/>
        <v>169983</v>
      </c>
    </row>
    <row r="18" spans="1:10" s="10" customFormat="1" ht="31.5" x14ac:dyDescent="0.25">
      <c r="A18" s="36" t="s">
        <v>137</v>
      </c>
      <c r="B18" s="126">
        <v>940</v>
      </c>
      <c r="C18" s="20" t="s">
        <v>190</v>
      </c>
      <c r="D18" s="20" t="s">
        <v>130</v>
      </c>
      <c r="E18" s="20" t="s">
        <v>138</v>
      </c>
      <c r="F18" s="21">
        <v>174301</v>
      </c>
      <c r="G18" s="21">
        <v>173412</v>
      </c>
      <c r="H18" s="21">
        <v>169983</v>
      </c>
    </row>
    <row r="19" spans="1:10" s="10" customFormat="1" ht="31.5" x14ac:dyDescent="0.25">
      <c r="A19" s="19" t="s">
        <v>287</v>
      </c>
      <c r="B19" s="126">
        <v>940</v>
      </c>
      <c r="C19" s="20" t="s">
        <v>190</v>
      </c>
      <c r="D19" s="20" t="s">
        <v>286</v>
      </c>
      <c r="E19" s="20" t="s">
        <v>126</v>
      </c>
      <c r="F19" s="21">
        <f t="shared" ref="F19:H20" si="6">F20</f>
        <v>141760</v>
      </c>
      <c r="G19" s="21">
        <f t="shared" si="6"/>
        <v>141760</v>
      </c>
      <c r="H19" s="21">
        <f t="shared" si="6"/>
        <v>141760</v>
      </c>
    </row>
    <row r="20" spans="1:10" s="10" customFormat="1" ht="31.5" x14ac:dyDescent="0.25">
      <c r="A20" s="19" t="s">
        <v>135</v>
      </c>
      <c r="B20" s="126">
        <v>940</v>
      </c>
      <c r="C20" s="20" t="s">
        <v>190</v>
      </c>
      <c r="D20" s="20" t="s">
        <v>286</v>
      </c>
      <c r="E20" s="20">
        <v>200</v>
      </c>
      <c r="F20" s="21">
        <f t="shared" si="6"/>
        <v>141760</v>
      </c>
      <c r="G20" s="21">
        <f t="shared" si="6"/>
        <v>141760</v>
      </c>
      <c r="H20" s="21">
        <f t="shared" si="6"/>
        <v>141760</v>
      </c>
    </row>
    <row r="21" spans="1:10" s="10" customFormat="1" ht="31.5" x14ac:dyDescent="0.25">
      <c r="A21" s="19" t="s">
        <v>137</v>
      </c>
      <c r="B21" s="126">
        <v>940</v>
      </c>
      <c r="C21" s="20" t="s">
        <v>190</v>
      </c>
      <c r="D21" s="20" t="s">
        <v>286</v>
      </c>
      <c r="E21" s="20">
        <v>240</v>
      </c>
      <c r="F21" s="21">
        <v>141760</v>
      </c>
      <c r="G21" s="21">
        <v>141760</v>
      </c>
      <c r="H21" s="21">
        <v>141760</v>
      </c>
    </row>
    <row r="22" spans="1:10" s="10" customFormat="1" x14ac:dyDescent="0.25">
      <c r="A22" s="19" t="s">
        <v>289</v>
      </c>
      <c r="B22" s="126">
        <v>940</v>
      </c>
      <c r="C22" s="20" t="s">
        <v>190</v>
      </c>
      <c r="D22" s="20" t="s">
        <v>288</v>
      </c>
      <c r="E22" s="20" t="s">
        <v>126</v>
      </c>
      <c r="F22" s="21">
        <f>F23</f>
        <v>5000</v>
      </c>
      <c r="G22" s="21">
        <f>G23</f>
        <v>5000</v>
      </c>
      <c r="H22" s="21">
        <f>H23</f>
        <v>5000</v>
      </c>
    </row>
    <row r="23" spans="1:10" s="10" customFormat="1" x14ac:dyDescent="0.25">
      <c r="A23" s="19" t="s">
        <v>139</v>
      </c>
      <c r="B23" s="126">
        <v>940</v>
      </c>
      <c r="C23" s="20" t="s">
        <v>190</v>
      </c>
      <c r="D23" s="20" t="s">
        <v>288</v>
      </c>
      <c r="E23" s="20" t="s">
        <v>140</v>
      </c>
      <c r="F23" s="21">
        <f>F24</f>
        <v>5000</v>
      </c>
      <c r="G23" s="21">
        <f t="shared" ref="G23:H23" si="7">G24</f>
        <v>5000</v>
      </c>
      <c r="H23" s="21">
        <f t="shared" si="7"/>
        <v>5000</v>
      </c>
    </row>
    <row r="24" spans="1:10" s="10" customFormat="1" x14ac:dyDescent="0.25">
      <c r="A24" s="19" t="s">
        <v>141</v>
      </c>
      <c r="B24" s="126">
        <v>940</v>
      </c>
      <c r="C24" s="20" t="s">
        <v>190</v>
      </c>
      <c r="D24" s="20" t="s">
        <v>288</v>
      </c>
      <c r="E24" s="20" t="s">
        <v>142</v>
      </c>
      <c r="F24" s="21">
        <v>5000</v>
      </c>
      <c r="G24" s="21">
        <v>5000</v>
      </c>
      <c r="H24" s="21">
        <v>5000</v>
      </c>
    </row>
    <row r="25" spans="1:10" ht="32.25" customHeight="1" x14ac:dyDescent="0.25">
      <c r="A25" s="122" t="s">
        <v>143</v>
      </c>
      <c r="B25" s="125">
        <v>940</v>
      </c>
      <c r="C25" s="23" t="s">
        <v>193</v>
      </c>
      <c r="D25" s="24" t="s">
        <v>125</v>
      </c>
      <c r="E25" s="25" t="s">
        <v>126</v>
      </c>
      <c r="F25" s="26">
        <f>F26</f>
        <v>9000</v>
      </c>
      <c r="G25" s="26">
        <f t="shared" ref="G25:H27" si="8">G26</f>
        <v>9000</v>
      </c>
      <c r="H25" s="26">
        <f t="shared" si="8"/>
        <v>9000</v>
      </c>
      <c r="I25" s="7"/>
      <c r="J25" s="4"/>
    </row>
    <row r="26" spans="1:10" ht="63" x14ac:dyDescent="0.25">
      <c r="A26" s="27" t="s">
        <v>145</v>
      </c>
      <c r="B26" s="126">
        <v>940</v>
      </c>
      <c r="C26" s="28" t="s">
        <v>193</v>
      </c>
      <c r="D26" s="28" t="s">
        <v>146</v>
      </c>
      <c r="E26" s="28" t="s">
        <v>126</v>
      </c>
      <c r="F26" s="29">
        <f>F27</f>
        <v>9000</v>
      </c>
      <c r="G26" s="29">
        <f t="shared" si="8"/>
        <v>9000</v>
      </c>
      <c r="H26" s="29">
        <f t="shared" si="8"/>
        <v>9000</v>
      </c>
      <c r="I26" s="7"/>
      <c r="J26" s="4"/>
    </row>
    <row r="27" spans="1:10" x14ac:dyDescent="0.25">
      <c r="A27" s="27" t="s">
        <v>147</v>
      </c>
      <c r="B27" s="126">
        <v>940</v>
      </c>
      <c r="C27" s="28" t="s">
        <v>193</v>
      </c>
      <c r="D27" s="28" t="s">
        <v>146</v>
      </c>
      <c r="E27" s="28" t="s">
        <v>148</v>
      </c>
      <c r="F27" s="29">
        <f>F28</f>
        <v>9000</v>
      </c>
      <c r="G27" s="29">
        <f t="shared" si="8"/>
        <v>9000</v>
      </c>
      <c r="H27" s="29">
        <f t="shared" si="8"/>
        <v>9000</v>
      </c>
      <c r="I27" s="7"/>
      <c r="J27" s="4"/>
    </row>
    <row r="28" spans="1:10" x14ac:dyDescent="0.25">
      <c r="A28" s="27" t="s">
        <v>36</v>
      </c>
      <c r="B28" s="126">
        <v>940</v>
      </c>
      <c r="C28" s="28" t="s">
        <v>193</v>
      </c>
      <c r="D28" s="28" t="s">
        <v>146</v>
      </c>
      <c r="E28" s="28" t="s">
        <v>149</v>
      </c>
      <c r="F28" s="29">
        <v>9000</v>
      </c>
      <c r="G28" s="29">
        <v>9000</v>
      </c>
      <c r="H28" s="29">
        <v>9000</v>
      </c>
      <c r="I28" s="7"/>
      <c r="J28" s="4"/>
    </row>
    <row r="29" spans="1:10" x14ac:dyDescent="0.25">
      <c r="A29" s="30" t="s">
        <v>150</v>
      </c>
      <c r="B29" s="125">
        <v>940</v>
      </c>
      <c r="C29" s="31" t="s">
        <v>194</v>
      </c>
      <c r="D29" s="31" t="s">
        <v>125</v>
      </c>
      <c r="E29" s="31" t="s">
        <v>126</v>
      </c>
      <c r="F29" s="32">
        <f>F30</f>
        <v>4000</v>
      </c>
      <c r="G29" s="32">
        <f t="shared" ref="G29:H31" si="9">G30</f>
        <v>4000</v>
      </c>
      <c r="H29" s="32">
        <f t="shared" si="9"/>
        <v>4000</v>
      </c>
      <c r="I29" s="7"/>
      <c r="J29" s="4"/>
    </row>
    <row r="30" spans="1:10" x14ac:dyDescent="0.25">
      <c r="A30" s="27" t="s">
        <v>151</v>
      </c>
      <c r="B30" s="126">
        <v>940</v>
      </c>
      <c r="C30" s="28" t="s">
        <v>194</v>
      </c>
      <c r="D30" s="28" t="s">
        <v>152</v>
      </c>
      <c r="E30" s="28" t="s">
        <v>126</v>
      </c>
      <c r="F30" s="29">
        <f>F31</f>
        <v>4000</v>
      </c>
      <c r="G30" s="29">
        <f t="shared" si="9"/>
        <v>4000</v>
      </c>
      <c r="H30" s="29">
        <f t="shared" si="9"/>
        <v>4000</v>
      </c>
      <c r="I30" s="7"/>
      <c r="J30" s="4"/>
    </row>
    <row r="31" spans="1:10" x14ac:dyDescent="0.25">
      <c r="A31" s="27" t="s">
        <v>139</v>
      </c>
      <c r="B31" s="126">
        <v>940</v>
      </c>
      <c r="C31" s="28" t="s">
        <v>194</v>
      </c>
      <c r="D31" s="28" t="s">
        <v>152</v>
      </c>
      <c r="E31" s="28" t="s">
        <v>140</v>
      </c>
      <c r="F31" s="29">
        <f>F32</f>
        <v>4000</v>
      </c>
      <c r="G31" s="29">
        <f t="shared" si="9"/>
        <v>4000</v>
      </c>
      <c r="H31" s="29">
        <f t="shared" si="9"/>
        <v>4000</v>
      </c>
      <c r="I31" s="7"/>
      <c r="J31" s="4"/>
    </row>
    <row r="32" spans="1:10" x14ac:dyDescent="0.25">
      <c r="A32" s="27" t="s">
        <v>153</v>
      </c>
      <c r="B32" s="126">
        <v>940</v>
      </c>
      <c r="C32" s="28" t="s">
        <v>194</v>
      </c>
      <c r="D32" s="28" t="s">
        <v>152</v>
      </c>
      <c r="E32" s="28" t="s">
        <v>154</v>
      </c>
      <c r="F32" s="29">
        <v>4000</v>
      </c>
      <c r="G32" s="29">
        <v>4000</v>
      </c>
      <c r="H32" s="29">
        <v>4000</v>
      </c>
      <c r="I32" s="7"/>
      <c r="J32" s="4"/>
    </row>
    <row r="33" spans="1:10" x14ac:dyDescent="0.25">
      <c r="A33" s="30" t="s">
        <v>155</v>
      </c>
      <c r="B33" s="125">
        <v>940</v>
      </c>
      <c r="C33" s="31" t="s">
        <v>195</v>
      </c>
      <c r="D33" s="31" t="s">
        <v>125</v>
      </c>
      <c r="E33" s="31" t="s">
        <v>126</v>
      </c>
      <c r="F33" s="32">
        <f>F34+F37</f>
        <v>7981</v>
      </c>
      <c r="G33" s="32">
        <f t="shared" ref="G33:H33" si="10">G34+G37</f>
        <v>155686.24</v>
      </c>
      <c r="H33" s="32">
        <f t="shared" si="10"/>
        <v>303391.46999999997</v>
      </c>
      <c r="I33" s="7"/>
      <c r="J33" s="4"/>
    </row>
    <row r="34" spans="1:10" ht="47.25" x14ac:dyDescent="0.25">
      <c r="A34" s="27" t="s">
        <v>156</v>
      </c>
      <c r="B34" s="126">
        <v>940</v>
      </c>
      <c r="C34" s="28" t="s">
        <v>195</v>
      </c>
      <c r="D34" s="34" t="s">
        <v>290</v>
      </c>
      <c r="E34" s="38" t="s">
        <v>126</v>
      </c>
      <c r="F34" s="37">
        <f>F35</f>
        <v>7981</v>
      </c>
      <c r="G34" s="37">
        <f t="shared" ref="G34:H35" si="11">G35</f>
        <v>7981</v>
      </c>
      <c r="H34" s="37">
        <f t="shared" si="11"/>
        <v>7981</v>
      </c>
      <c r="I34" s="7"/>
      <c r="J34" s="4"/>
    </row>
    <row r="35" spans="1:10" x14ac:dyDescent="0.25">
      <c r="A35" s="27" t="s">
        <v>147</v>
      </c>
      <c r="B35" s="126">
        <v>940</v>
      </c>
      <c r="C35" s="28" t="s">
        <v>195</v>
      </c>
      <c r="D35" s="34" t="s">
        <v>290</v>
      </c>
      <c r="E35" s="39" t="s">
        <v>148</v>
      </c>
      <c r="F35" s="37">
        <f>F36</f>
        <v>7981</v>
      </c>
      <c r="G35" s="37">
        <f t="shared" si="11"/>
        <v>7981</v>
      </c>
      <c r="H35" s="37">
        <f t="shared" si="11"/>
        <v>7981</v>
      </c>
      <c r="I35" s="7"/>
      <c r="J35" s="4"/>
    </row>
    <row r="36" spans="1:10" x14ac:dyDescent="0.25">
      <c r="A36" s="27" t="s">
        <v>36</v>
      </c>
      <c r="B36" s="126">
        <v>940</v>
      </c>
      <c r="C36" s="28" t="s">
        <v>195</v>
      </c>
      <c r="D36" s="34" t="s">
        <v>290</v>
      </c>
      <c r="E36" s="35" t="s">
        <v>149</v>
      </c>
      <c r="F36" s="40">
        <v>7981</v>
      </c>
      <c r="G36" s="40">
        <v>7981</v>
      </c>
      <c r="H36" s="40">
        <v>7981</v>
      </c>
      <c r="I36" s="7"/>
      <c r="J36" s="4"/>
    </row>
    <row r="37" spans="1:10" x14ac:dyDescent="0.25">
      <c r="A37" s="27" t="s">
        <v>183</v>
      </c>
      <c r="B37" s="126">
        <v>940</v>
      </c>
      <c r="C37" s="28" t="s">
        <v>195</v>
      </c>
      <c r="D37" s="173" t="s">
        <v>324</v>
      </c>
      <c r="E37" s="28" t="s">
        <v>126</v>
      </c>
      <c r="F37" s="40">
        <f>F38</f>
        <v>0</v>
      </c>
      <c r="G37" s="40">
        <f t="shared" ref="G37:H38" si="12">G38</f>
        <v>147705.24</v>
      </c>
      <c r="H37" s="40">
        <f t="shared" si="12"/>
        <v>295410.46999999997</v>
      </c>
      <c r="I37" s="7"/>
      <c r="J37" s="4"/>
    </row>
    <row r="38" spans="1:10" x14ac:dyDescent="0.25">
      <c r="A38" s="27" t="s">
        <v>147</v>
      </c>
      <c r="B38" s="126">
        <v>940</v>
      </c>
      <c r="C38" s="28" t="s">
        <v>195</v>
      </c>
      <c r="D38" s="173" t="s">
        <v>324</v>
      </c>
      <c r="E38" s="28">
        <v>800</v>
      </c>
      <c r="F38" s="40">
        <f>F39</f>
        <v>0</v>
      </c>
      <c r="G38" s="40">
        <f t="shared" si="12"/>
        <v>147705.24</v>
      </c>
      <c r="H38" s="40">
        <f t="shared" si="12"/>
        <v>295410.46999999997</v>
      </c>
      <c r="I38" s="7"/>
      <c r="J38" s="4"/>
    </row>
    <row r="39" spans="1:10" x14ac:dyDescent="0.25">
      <c r="A39" s="27" t="s">
        <v>36</v>
      </c>
      <c r="B39" s="126">
        <v>940</v>
      </c>
      <c r="C39" s="28" t="s">
        <v>195</v>
      </c>
      <c r="D39" s="173" t="s">
        <v>324</v>
      </c>
      <c r="E39" s="28">
        <v>870</v>
      </c>
      <c r="F39" s="37">
        <v>0</v>
      </c>
      <c r="G39" s="37">
        <v>147705.24</v>
      </c>
      <c r="H39" s="37">
        <v>295410.46999999997</v>
      </c>
      <c r="I39" s="7"/>
      <c r="J39" s="4"/>
    </row>
    <row r="40" spans="1:10" x14ac:dyDescent="0.25">
      <c r="A40" s="59" t="s">
        <v>212</v>
      </c>
      <c r="B40" s="125">
        <v>940</v>
      </c>
      <c r="C40" s="31" t="s">
        <v>196</v>
      </c>
      <c r="D40" s="41" t="s">
        <v>125</v>
      </c>
      <c r="E40" s="42" t="s">
        <v>126</v>
      </c>
      <c r="F40" s="43">
        <f>F41</f>
        <v>88836</v>
      </c>
      <c r="G40" s="43">
        <f t="shared" ref="G40:H41" si="13">G41</f>
        <v>89725</v>
      </c>
      <c r="H40" s="43">
        <f t="shared" si="13"/>
        <v>93154</v>
      </c>
      <c r="I40" s="7"/>
      <c r="J40" s="4"/>
    </row>
    <row r="41" spans="1:10" x14ac:dyDescent="0.25">
      <c r="A41" s="44" t="s">
        <v>157</v>
      </c>
      <c r="B41" s="125">
        <v>940</v>
      </c>
      <c r="C41" s="31" t="s">
        <v>197</v>
      </c>
      <c r="D41" s="45" t="s">
        <v>125</v>
      </c>
      <c r="E41" s="42" t="s">
        <v>126</v>
      </c>
      <c r="F41" s="43">
        <f>F42</f>
        <v>88836</v>
      </c>
      <c r="G41" s="43">
        <f t="shared" si="13"/>
        <v>89725</v>
      </c>
      <c r="H41" s="43">
        <f t="shared" si="13"/>
        <v>93154</v>
      </c>
      <c r="I41" s="7"/>
      <c r="J41" s="4"/>
    </row>
    <row r="42" spans="1:10" ht="47.25" x14ac:dyDescent="0.25">
      <c r="A42" s="123" t="s">
        <v>159</v>
      </c>
      <c r="B42" s="126">
        <v>940</v>
      </c>
      <c r="C42" s="28" t="s">
        <v>197</v>
      </c>
      <c r="D42" s="28" t="s">
        <v>291</v>
      </c>
      <c r="E42" s="35" t="s">
        <v>126</v>
      </c>
      <c r="F42" s="37">
        <f>F43+F45</f>
        <v>88836</v>
      </c>
      <c r="G42" s="37">
        <f t="shared" ref="G42:H42" si="14">G43+G45</f>
        <v>89725</v>
      </c>
      <c r="H42" s="37">
        <f t="shared" si="14"/>
        <v>93154</v>
      </c>
      <c r="I42" s="7"/>
      <c r="J42" s="4"/>
    </row>
    <row r="43" spans="1:10" ht="63" x14ac:dyDescent="0.25">
      <c r="A43" s="123" t="s">
        <v>131</v>
      </c>
      <c r="B43" s="126">
        <v>940</v>
      </c>
      <c r="C43" s="28" t="s">
        <v>197</v>
      </c>
      <c r="D43" s="28" t="s">
        <v>291</v>
      </c>
      <c r="E43" s="35" t="s">
        <v>132</v>
      </c>
      <c r="F43" s="37">
        <f>F44</f>
        <v>81948</v>
      </c>
      <c r="G43" s="37">
        <f t="shared" ref="G43:H43" si="15">G44</f>
        <v>81948</v>
      </c>
      <c r="H43" s="37">
        <f t="shared" si="15"/>
        <v>81948</v>
      </c>
      <c r="I43" s="7"/>
      <c r="J43" s="4"/>
    </row>
    <row r="44" spans="1:10" ht="31.5" x14ac:dyDescent="0.25">
      <c r="A44" s="123" t="s">
        <v>133</v>
      </c>
      <c r="B44" s="126">
        <v>940</v>
      </c>
      <c r="C44" s="28" t="s">
        <v>197</v>
      </c>
      <c r="D44" s="28" t="s">
        <v>291</v>
      </c>
      <c r="E44" s="35" t="s">
        <v>134</v>
      </c>
      <c r="F44" s="37">
        <v>81948</v>
      </c>
      <c r="G44" s="37">
        <v>81948</v>
      </c>
      <c r="H44" s="37">
        <v>81948</v>
      </c>
      <c r="I44" s="7"/>
      <c r="J44" s="4"/>
    </row>
    <row r="45" spans="1:10" ht="31.5" x14ac:dyDescent="0.25">
      <c r="A45" s="123" t="s">
        <v>135</v>
      </c>
      <c r="B45" s="126">
        <v>940</v>
      </c>
      <c r="C45" s="28" t="s">
        <v>197</v>
      </c>
      <c r="D45" s="28" t="s">
        <v>291</v>
      </c>
      <c r="E45" s="35" t="s">
        <v>136</v>
      </c>
      <c r="F45" s="37">
        <f>F46</f>
        <v>6888</v>
      </c>
      <c r="G45" s="37">
        <f t="shared" ref="G45:H45" si="16">G46</f>
        <v>7777</v>
      </c>
      <c r="H45" s="37">
        <f t="shared" si="16"/>
        <v>11206</v>
      </c>
      <c r="I45" s="7"/>
      <c r="J45" s="4"/>
    </row>
    <row r="46" spans="1:10" ht="31.5" x14ac:dyDescent="0.25">
      <c r="A46" s="123" t="s">
        <v>137</v>
      </c>
      <c r="B46" s="126">
        <v>940</v>
      </c>
      <c r="C46" s="28" t="s">
        <v>197</v>
      </c>
      <c r="D46" s="28" t="s">
        <v>291</v>
      </c>
      <c r="E46" s="35" t="s">
        <v>138</v>
      </c>
      <c r="F46" s="37">
        <v>6888</v>
      </c>
      <c r="G46" s="37">
        <v>7777</v>
      </c>
      <c r="H46" s="37">
        <v>11206</v>
      </c>
      <c r="I46" s="7"/>
      <c r="J46" s="4"/>
    </row>
    <row r="47" spans="1:10" ht="31.5" x14ac:dyDescent="0.25">
      <c r="A47" s="59" t="s">
        <v>213</v>
      </c>
      <c r="B47" s="125">
        <v>940</v>
      </c>
      <c r="C47" s="31" t="s">
        <v>198</v>
      </c>
      <c r="D47" s="31" t="s">
        <v>125</v>
      </c>
      <c r="E47" s="42" t="s">
        <v>126</v>
      </c>
      <c r="F47" s="43">
        <f>F48</f>
        <v>45000</v>
      </c>
      <c r="G47" s="43">
        <f t="shared" ref="G47:H50" si="17">G48</f>
        <v>45000</v>
      </c>
      <c r="H47" s="43">
        <f t="shared" si="17"/>
        <v>45000</v>
      </c>
      <c r="I47" s="7"/>
      <c r="J47" s="4"/>
    </row>
    <row r="48" spans="1:10" ht="31.5" x14ac:dyDescent="0.25">
      <c r="A48" s="30" t="s">
        <v>280</v>
      </c>
      <c r="B48" s="125">
        <v>940</v>
      </c>
      <c r="C48" s="31" t="s">
        <v>281</v>
      </c>
      <c r="D48" s="31" t="s">
        <v>125</v>
      </c>
      <c r="E48" s="42" t="s">
        <v>126</v>
      </c>
      <c r="F48" s="43">
        <f>F49</f>
        <v>45000</v>
      </c>
      <c r="G48" s="43">
        <f t="shared" si="17"/>
        <v>45000</v>
      </c>
      <c r="H48" s="43">
        <f t="shared" si="17"/>
        <v>45000</v>
      </c>
      <c r="I48" s="7"/>
      <c r="J48" s="4"/>
    </row>
    <row r="49" spans="1:10" ht="63" x14ac:dyDescent="0.25">
      <c r="A49" s="27" t="s">
        <v>282</v>
      </c>
      <c r="B49" s="126">
        <v>940</v>
      </c>
      <c r="C49" s="28" t="s">
        <v>281</v>
      </c>
      <c r="D49" s="28" t="s">
        <v>283</v>
      </c>
      <c r="E49" s="35" t="s">
        <v>126</v>
      </c>
      <c r="F49" s="37">
        <f>F50</f>
        <v>45000</v>
      </c>
      <c r="G49" s="37">
        <f t="shared" si="17"/>
        <v>45000</v>
      </c>
      <c r="H49" s="37">
        <f t="shared" si="17"/>
        <v>45000</v>
      </c>
      <c r="I49" s="7"/>
      <c r="J49" s="4"/>
    </row>
    <row r="50" spans="1:10" ht="31.5" x14ac:dyDescent="0.25">
      <c r="A50" s="27" t="s">
        <v>135</v>
      </c>
      <c r="B50" s="126">
        <v>940</v>
      </c>
      <c r="C50" s="28" t="s">
        <v>281</v>
      </c>
      <c r="D50" s="28" t="s">
        <v>283</v>
      </c>
      <c r="E50" s="35" t="s">
        <v>136</v>
      </c>
      <c r="F50" s="37">
        <f>F51</f>
        <v>45000</v>
      </c>
      <c r="G50" s="37">
        <f t="shared" si="17"/>
        <v>45000</v>
      </c>
      <c r="H50" s="37">
        <f t="shared" si="17"/>
        <v>45000</v>
      </c>
      <c r="I50" s="7"/>
      <c r="J50" s="4"/>
    </row>
    <row r="51" spans="1:10" ht="31.5" x14ac:dyDescent="0.25">
      <c r="A51" s="27" t="s">
        <v>137</v>
      </c>
      <c r="B51" s="126">
        <v>940</v>
      </c>
      <c r="C51" s="28" t="s">
        <v>281</v>
      </c>
      <c r="D51" s="28" t="s">
        <v>283</v>
      </c>
      <c r="E51" s="35" t="s">
        <v>138</v>
      </c>
      <c r="F51" s="37">
        <v>45000</v>
      </c>
      <c r="G51" s="37">
        <v>45000</v>
      </c>
      <c r="H51" s="37">
        <v>45000</v>
      </c>
      <c r="I51" s="7"/>
      <c r="J51" s="4"/>
    </row>
    <row r="52" spans="1:10" x14ac:dyDescent="0.25">
      <c r="A52" s="59" t="s">
        <v>214</v>
      </c>
      <c r="B52" s="125">
        <v>940</v>
      </c>
      <c r="C52" s="31" t="s">
        <v>199</v>
      </c>
      <c r="D52" s="31" t="s">
        <v>125</v>
      </c>
      <c r="E52" s="42" t="s">
        <v>126</v>
      </c>
      <c r="F52" s="43">
        <f>F53+F57</f>
        <v>878946.1</v>
      </c>
      <c r="G52" s="43">
        <f t="shared" ref="G52:H52" si="18">G53+G57</f>
        <v>27840</v>
      </c>
      <c r="H52" s="43">
        <f t="shared" si="18"/>
        <v>27840</v>
      </c>
      <c r="I52" s="7"/>
      <c r="J52" s="4"/>
    </row>
    <row r="53" spans="1:10" x14ac:dyDescent="0.25">
      <c r="A53" s="174" t="s">
        <v>327</v>
      </c>
      <c r="B53" s="125">
        <v>940</v>
      </c>
      <c r="C53" s="31" t="s">
        <v>325</v>
      </c>
      <c r="D53" s="31" t="s">
        <v>125</v>
      </c>
      <c r="E53" s="31" t="s">
        <v>126</v>
      </c>
      <c r="F53" s="43">
        <f>F54</f>
        <v>27840</v>
      </c>
      <c r="G53" s="43">
        <f t="shared" ref="G53:H55" si="19">G54</f>
        <v>27840</v>
      </c>
      <c r="H53" s="43">
        <f t="shared" si="19"/>
        <v>27840</v>
      </c>
      <c r="I53" s="7"/>
      <c r="J53" s="4"/>
    </row>
    <row r="54" spans="1:10" ht="31.5" x14ac:dyDescent="0.25">
      <c r="A54" s="175" t="s">
        <v>326</v>
      </c>
      <c r="B54" s="126">
        <v>940</v>
      </c>
      <c r="C54" s="28" t="s">
        <v>325</v>
      </c>
      <c r="D54" s="28" t="s">
        <v>328</v>
      </c>
      <c r="E54" s="28" t="s">
        <v>126</v>
      </c>
      <c r="F54" s="37">
        <f>F55</f>
        <v>27840</v>
      </c>
      <c r="G54" s="37">
        <f>G55</f>
        <v>27840</v>
      </c>
      <c r="H54" s="37">
        <f t="shared" si="19"/>
        <v>27840</v>
      </c>
      <c r="I54" s="7"/>
      <c r="J54" s="4"/>
    </row>
    <row r="55" spans="1:10" ht="31.5" x14ac:dyDescent="0.25">
      <c r="A55" s="27" t="s">
        <v>135</v>
      </c>
      <c r="B55" s="126">
        <v>940</v>
      </c>
      <c r="C55" s="28" t="s">
        <v>325</v>
      </c>
      <c r="D55" s="28" t="s">
        <v>328</v>
      </c>
      <c r="E55" s="28" t="s">
        <v>136</v>
      </c>
      <c r="F55" s="37">
        <f>F56</f>
        <v>27840</v>
      </c>
      <c r="G55" s="37">
        <f t="shared" si="19"/>
        <v>27840</v>
      </c>
      <c r="H55" s="37">
        <f t="shared" si="19"/>
        <v>27840</v>
      </c>
      <c r="I55" s="7"/>
      <c r="J55" s="4"/>
    </row>
    <row r="56" spans="1:10" ht="31.5" x14ac:dyDescent="0.25">
      <c r="A56" s="27" t="s">
        <v>137</v>
      </c>
      <c r="B56" s="126">
        <v>940</v>
      </c>
      <c r="C56" s="28" t="s">
        <v>325</v>
      </c>
      <c r="D56" s="28" t="s">
        <v>328</v>
      </c>
      <c r="E56" s="28" t="s">
        <v>138</v>
      </c>
      <c r="F56" s="37">
        <v>27840</v>
      </c>
      <c r="G56" s="37">
        <v>27840</v>
      </c>
      <c r="H56" s="37">
        <v>27840</v>
      </c>
      <c r="I56" s="7"/>
      <c r="J56" s="4"/>
    </row>
    <row r="57" spans="1:10" x14ac:dyDescent="0.25">
      <c r="A57" s="30" t="s">
        <v>160</v>
      </c>
      <c r="B57" s="125">
        <v>940</v>
      </c>
      <c r="C57" s="31" t="s">
        <v>200</v>
      </c>
      <c r="D57" s="31" t="s">
        <v>125</v>
      </c>
      <c r="E57" s="42" t="s">
        <v>126</v>
      </c>
      <c r="F57" s="43">
        <f>F58</f>
        <v>851106.1</v>
      </c>
      <c r="G57" s="43">
        <f t="shared" ref="G57:H57" si="20">G58</f>
        <v>0</v>
      </c>
      <c r="H57" s="43">
        <f t="shared" si="20"/>
        <v>0</v>
      </c>
      <c r="I57" s="7"/>
      <c r="J57" s="4"/>
    </row>
    <row r="58" spans="1:10" ht="173.25" x14ac:dyDescent="0.25">
      <c r="A58" s="47" t="s">
        <v>161</v>
      </c>
      <c r="B58" s="126">
        <v>940</v>
      </c>
      <c r="C58" s="28" t="s">
        <v>200</v>
      </c>
      <c r="D58" s="28" t="s">
        <v>309</v>
      </c>
      <c r="E58" s="35" t="s">
        <v>126</v>
      </c>
      <c r="F58" s="37">
        <f>F59</f>
        <v>851106.1</v>
      </c>
      <c r="G58" s="37">
        <f t="shared" ref="G58:H59" si="21">G59</f>
        <v>0</v>
      </c>
      <c r="H58" s="37">
        <f t="shared" si="21"/>
        <v>0</v>
      </c>
      <c r="I58" s="7"/>
      <c r="J58" s="4"/>
    </row>
    <row r="59" spans="1:10" ht="31.5" x14ac:dyDescent="0.25">
      <c r="A59" s="27" t="s">
        <v>135</v>
      </c>
      <c r="B59" s="126">
        <v>940</v>
      </c>
      <c r="C59" s="28" t="s">
        <v>200</v>
      </c>
      <c r="D59" s="28" t="s">
        <v>310</v>
      </c>
      <c r="E59" s="35" t="s">
        <v>136</v>
      </c>
      <c r="F59" s="37">
        <f>F60</f>
        <v>851106.1</v>
      </c>
      <c r="G59" s="37">
        <f t="shared" si="21"/>
        <v>0</v>
      </c>
      <c r="H59" s="37">
        <f t="shared" si="21"/>
        <v>0</v>
      </c>
      <c r="I59" s="7"/>
      <c r="J59" s="4"/>
    </row>
    <row r="60" spans="1:10" ht="31.5" x14ac:dyDescent="0.25">
      <c r="A60" s="27" t="s">
        <v>137</v>
      </c>
      <c r="B60" s="126">
        <v>940</v>
      </c>
      <c r="C60" s="28" t="s">
        <v>200</v>
      </c>
      <c r="D60" s="28" t="s">
        <v>310</v>
      </c>
      <c r="E60" s="35" t="s">
        <v>138</v>
      </c>
      <c r="F60" s="37">
        <v>851106.1</v>
      </c>
      <c r="G60" s="37">
        <v>0</v>
      </c>
      <c r="H60" s="37">
        <v>0</v>
      </c>
      <c r="I60" s="7"/>
      <c r="J60" s="4"/>
    </row>
    <row r="61" spans="1:10" x14ac:dyDescent="0.25">
      <c r="A61" s="59" t="s">
        <v>215</v>
      </c>
      <c r="B61" s="125">
        <v>940</v>
      </c>
      <c r="C61" s="31" t="s">
        <v>201</v>
      </c>
      <c r="D61" s="31" t="s">
        <v>125</v>
      </c>
      <c r="E61" s="42" t="s">
        <v>126</v>
      </c>
      <c r="F61" s="43">
        <f>F62+F66+F73</f>
        <v>2701303.32</v>
      </c>
      <c r="G61" s="43">
        <f>G62+G66+G73</f>
        <v>2554487.08</v>
      </c>
      <c r="H61" s="43">
        <f>H62+H66+H73</f>
        <v>2410210.85</v>
      </c>
      <c r="I61" s="7"/>
      <c r="J61" s="4"/>
    </row>
    <row r="62" spans="1:10" x14ac:dyDescent="0.25">
      <c r="A62" s="30" t="s">
        <v>163</v>
      </c>
      <c r="B62" s="125">
        <v>940</v>
      </c>
      <c r="C62" s="31" t="s">
        <v>202</v>
      </c>
      <c r="D62" s="31" t="s">
        <v>125</v>
      </c>
      <c r="E62" s="42" t="s">
        <v>126</v>
      </c>
      <c r="F62" s="43">
        <f>F63</f>
        <v>222385.73</v>
      </c>
      <c r="G62" s="43">
        <f t="shared" ref="G62:H64" si="22">G63</f>
        <v>222385.73</v>
      </c>
      <c r="H62" s="43">
        <f t="shared" si="22"/>
        <v>222385.73</v>
      </c>
      <c r="I62" s="7"/>
      <c r="J62" s="4"/>
    </row>
    <row r="63" spans="1:10" ht="94.5" x14ac:dyDescent="0.25">
      <c r="A63" s="47" t="s">
        <v>164</v>
      </c>
      <c r="B63" s="126">
        <v>940</v>
      </c>
      <c r="C63" s="28" t="s">
        <v>202</v>
      </c>
      <c r="D63" s="28" t="s">
        <v>165</v>
      </c>
      <c r="E63" s="35" t="s">
        <v>126</v>
      </c>
      <c r="F63" s="37">
        <f>F64</f>
        <v>222385.73</v>
      </c>
      <c r="G63" s="37">
        <f t="shared" si="22"/>
        <v>222385.73</v>
      </c>
      <c r="H63" s="37">
        <f t="shared" si="22"/>
        <v>222385.73</v>
      </c>
      <c r="I63" s="7"/>
      <c r="J63" s="4"/>
    </row>
    <row r="64" spans="1:10" ht="31.5" x14ac:dyDescent="0.25">
      <c r="A64" s="27" t="s">
        <v>135</v>
      </c>
      <c r="B64" s="126">
        <v>940</v>
      </c>
      <c r="C64" s="28" t="s">
        <v>202</v>
      </c>
      <c r="D64" s="28" t="s">
        <v>165</v>
      </c>
      <c r="E64" s="35" t="s">
        <v>136</v>
      </c>
      <c r="F64" s="37">
        <f>F65</f>
        <v>222385.73</v>
      </c>
      <c r="G64" s="37">
        <f t="shared" si="22"/>
        <v>222385.73</v>
      </c>
      <c r="H64" s="37">
        <f t="shared" si="22"/>
        <v>222385.73</v>
      </c>
      <c r="I64" s="7"/>
      <c r="J64" s="4"/>
    </row>
    <row r="65" spans="1:10" ht="31.5" x14ac:dyDescent="0.25">
      <c r="A65" s="48" t="s">
        <v>137</v>
      </c>
      <c r="B65" s="126">
        <v>940</v>
      </c>
      <c r="C65" s="49" t="s">
        <v>202</v>
      </c>
      <c r="D65" s="49" t="s">
        <v>165</v>
      </c>
      <c r="E65" s="50" t="s">
        <v>138</v>
      </c>
      <c r="F65" s="40">
        <v>222385.73</v>
      </c>
      <c r="G65" s="40">
        <v>222385.73</v>
      </c>
      <c r="H65" s="40">
        <v>222385.73</v>
      </c>
      <c r="I65" s="7"/>
      <c r="J65" s="4"/>
    </row>
    <row r="66" spans="1:10" x14ac:dyDescent="0.25">
      <c r="A66" s="124" t="s">
        <v>166</v>
      </c>
      <c r="B66" s="125">
        <v>940</v>
      </c>
      <c r="C66" s="31" t="s">
        <v>203</v>
      </c>
      <c r="D66" s="31" t="s">
        <v>125</v>
      </c>
      <c r="E66" s="42" t="s">
        <v>126</v>
      </c>
      <c r="F66" s="43">
        <f>F67+F70</f>
        <v>843448</v>
      </c>
      <c r="G66" s="43">
        <f t="shared" ref="G66:H66" si="23">G67+G70</f>
        <v>843448</v>
      </c>
      <c r="H66" s="43">
        <f t="shared" si="23"/>
        <v>843448</v>
      </c>
      <c r="I66" s="7"/>
      <c r="J66" s="4"/>
    </row>
    <row r="67" spans="1:10" x14ac:dyDescent="0.25">
      <c r="A67" s="123" t="s">
        <v>167</v>
      </c>
      <c r="B67" s="126">
        <v>940</v>
      </c>
      <c r="C67" s="28" t="s">
        <v>203</v>
      </c>
      <c r="D67" s="28" t="s">
        <v>168</v>
      </c>
      <c r="E67" s="35" t="s">
        <v>126</v>
      </c>
      <c r="F67" s="37">
        <f>F68</f>
        <v>812448</v>
      </c>
      <c r="G67" s="37">
        <f t="shared" ref="G67:H68" si="24">G68</f>
        <v>812448</v>
      </c>
      <c r="H67" s="37">
        <f t="shared" si="24"/>
        <v>812448</v>
      </c>
      <c r="I67" s="7"/>
      <c r="J67" s="4"/>
    </row>
    <row r="68" spans="1:10" ht="31.5" x14ac:dyDescent="0.25">
      <c r="A68" s="123" t="s">
        <v>135</v>
      </c>
      <c r="B68" s="126">
        <v>940</v>
      </c>
      <c r="C68" s="28" t="s">
        <v>203</v>
      </c>
      <c r="D68" s="28" t="s">
        <v>168</v>
      </c>
      <c r="E68" s="35" t="s">
        <v>136</v>
      </c>
      <c r="F68" s="37">
        <f>F69</f>
        <v>812448</v>
      </c>
      <c r="G68" s="37">
        <f t="shared" si="24"/>
        <v>812448</v>
      </c>
      <c r="H68" s="37">
        <f t="shared" si="24"/>
        <v>812448</v>
      </c>
      <c r="I68" s="7"/>
      <c r="J68" s="4"/>
    </row>
    <row r="69" spans="1:10" ht="31.5" x14ac:dyDescent="0.25">
      <c r="A69" s="123" t="s">
        <v>137</v>
      </c>
      <c r="B69" s="126">
        <v>940</v>
      </c>
      <c r="C69" s="28" t="s">
        <v>203</v>
      </c>
      <c r="D69" s="28" t="s">
        <v>168</v>
      </c>
      <c r="E69" s="28" t="s">
        <v>138</v>
      </c>
      <c r="F69" s="37">
        <v>812448</v>
      </c>
      <c r="G69" s="37">
        <v>812448</v>
      </c>
      <c r="H69" s="37">
        <v>812448</v>
      </c>
      <c r="I69" s="7"/>
      <c r="J69" s="4"/>
    </row>
    <row r="70" spans="1:10" x14ac:dyDescent="0.25">
      <c r="A70" s="123" t="s">
        <v>169</v>
      </c>
      <c r="B70" s="126">
        <v>940</v>
      </c>
      <c r="C70" s="28" t="s">
        <v>203</v>
      </c>
      <c r="D70" s="28" t="s">
        <v>293</v>
      </c>
      <c r="E70" s="28" t="s">
        <v>126</v>
      </c>
      <c r="F70" s="37">
        <f>F71</f>
        <v>31000</v>
      </c>
      <c r="G70" s="37">
        <f t="shared" ref="G70:H71" si="25">G71</f>
        <v>31000</v>
      </c>
      <c r="H70" s="37">
        <f t="shared" si="25"/>
        <v>31000</v>
      </c>
      <c r="I70" s="7"/>
      <c r="J70" s="4"/>
    </row>
    <row r="71" spans="1:10" x14ac:dyDescent="0.25">
      <c r="A71" s="123" t="s">
        <v>139</v>
      </c>
      <c r="B71" s="126">
        <v>940</v>
      </c>
      <c r="C71" s="28" t="s">
        <v>203</v>
      </c>
      <c r="D71" s="28" t="s">
        <v>293</v>
      </c>
      <c r="E71" s="28" t="s">
        <v>140</v>
      </c>
      <c r="F71" s="37">
        <f>F72</f>
        <v>31000</v>
      </c>
      <c r="G71" s="37">
        <f t="shared" si="25"/>
        <v>31000</v>
      </c>
      <c r="H71" s="37">
        <f t="shared" si="25"/>
        <v>31000</v>
      </c>
      <c r="I71" s="7"/>
      <c r="J71" s="4"/>
    </row>
    <row r="72" spans="1:10" x14ac:dyDescent="0.25">
      <c r="A72" s="123" t="s">
        <v>141</v>
      </c>
      <c r="B72" s="126">
        <v>940</v>
      </c>
      <c r="C72" s="28" t="s">
        <v>203</v>
      </c>
      <c r="D72" s="28" t="s">
        <v>293</v>
      </c>
      <c r="E72" s="28" t="s">
        <v>142</v>
      </c>
      <c r="F72" s="37">
        <v>31000</v>
      </c>
      <c r="G72" s="37">
        <v>31000</v>
      </c>
      <c r="H72" s="37">
        <v>31000</v>
      </c>
      <c r="I72" s="7"/>
      <c r="J72" s="4"/>
    </row>
    <row r="73" spans="1:10" x14ac:dyDescent="0.25">
      <c r="A73" s="30" t="s">
        <v>170</v>
      </c>
      <c r="B73" s="125">
        <v>940</v>
      </c>
      <c r="C73" s="31" t="s">
        <v>204</v>
      </c>
      <c r="D73" s="31" t="s">
        <v>125</v>
      </c>
      <c r="E73" s="31" t="s">
        <v>126</v>
      </c>
      <c r="F73" s="43">
        <f>F74+F77+F80</f>
        <v>1635469.5899999999</v>
      </c>
      <c r="G73" s="43">
        <f t="shared" ref="G73:H73" si="26">G74+G77+G80</f>
        <v>1488653.35</v>
      </c>
      <c r="H73" s="43">
        <f t="shared" si="26"/>
        <v>1344377.12</v>
      </c>
      <c r="I73" s="7"/>
      <c r="J73" s="4"/>
    </row>
    <row r="74" spans="1:10" x14ac:dyDescent="0.25">
      <c r="A74" s="27" t="s">
        <v>171</v>
      </c>
      <c r="B74" s="126">
        <v>940</v>
      </c>
      <c r="C74" s="28" t="s">
        <v>204</v>
      </c>
      <c r="D74" s="28" t="s">
        <v>294</v>
      </c>
      <c r="E74" s="28" t="s">
        <v>126</v>
      </c>
      <c r="F74" s="37">
        <f>F75</f>
        <v>819580</v>
      </c>
      <c r="G74" s="37">
        <f t="shared" ref="G74:H75" si="27">G75</f>
        <v>819580</v>
      </c>
      <c r="H74" s="37">
        <f t="shared" si="27"/>
        <v>819580</v>
      </c>
      <c r="I74" s="7"/>
      <c r="J74" s="4"/>
    </row>
    <row r="75" spans="1:10" ht="31.5" x14ac:dyDescent="0.25">
      <c r="A75" s="27" t="s">
        <v>135</v>
      </c>
      <c r="B75" s="126">
        <v>940</v>
      </c>
      <c r="C75" s="28" t="s">
        <v>204</v>
      </c>
      <c r="D75" s="28" t="s">
        <v>294</v>
      </c>
      <c r="E75" s="28" t="s">
        <v>136</v>
      </c>
      <c r="F75" s="37">
        <f>F76</f>
        <v>819580</v>
      </c>
      <c r="G75" s="37">
        <f t="shared" si="27"/>
        <v>819580</v>
      </c>
      <c r="H75" s="37">
        <f t="shared" si="27"/>
        <v>819580</v>
      </c>
      <c r="I75" s="7"/>
      <c r="J75" s="4"/>
    </row>
    <row r="76" spans="1:10" ht="31.5" x14ac:dyDescent="0.25">
      <c r="A76" s="27" t="s">
        <v>137</v>
      </c>
      <c r="B76" s="126">
        <v>940</v>
      </c>
      <c r="C76" s="28" t="s">
        <v>204</v>
      </c>
      <c r="D76" s="28" t="s">
        <v>294</v>
      </c>
      <c r="E76" s="28" t="s">
        <v>138</v>
      </c>
      <c r="F76" s="37">
        <v>819580</v>
      </c>
      <c r="G76" s="37">
        <v>819580</v>
      </c>
      <c r="H76" s="37">
        <v>819580</v>
      </c>
      <c r="I76" s="7"/>
      <c r="J76" s="4"/>
    </row>
    <row r="77" spans="1:10" x14ac:dyDescent="0.25">
      <c r="A77" s="27" t="s">
        <v>172</v>
      </c>
      <c r="B77" s="126">
        <v>940</v>
      </c>
      <c r="C77" s="28" t="s">
        <v>204</v>
      </c>
      <c r="D77" s="28" t="s">
        <v>295</v>
      </c>
      <c r="E77" s="28" t="s">
        <v>126</v>
      </c>
      <c r="F77" s="37">
        <f>F78</f>
        <v>109000</v>
      </c>
      <c r="G77" s="37">
        <f t="shared" ref="G77:H78" si="28">G78</f>
        <v>109000</v>
      </c>
      <c r="H77" s="37">
        <f t="shared" si="28"/>
        <v>109000</v>
      </c>
      <c r="I77" s="7"/>
      <c r="J77" s="4"/>
    </row>
    <row r="78" spans="1:10" ht="31.5" x14ac:dyDescent="0.25">
      <c r="A78" s="27" t="s">
        <v>135</v>
      </c>
      <c r="B78" s="126">
        <v>940</v>
      </c>
      <c r="C78" s="28" t="s">
        <v>204</v>
      </c>
      <c r="D78" s="28" t="s">
        <v>295</v>
      </c>
      <c r="E78" s="28" t="s">
        <v>136</v>
      </c>
      <c r="F78" s="37">
        <f>F79</f>
        <v>109000</v>
      </c>
      <c r="G78" s="37">
        <f t="shared" si="28"/>
        <v>109000</v>
      </c>
      <c r="H78" s="37">
        <f t="shared" si="28"/>
        <v>109000</v>
      </c>
      <c r="I78" s="7"/>
      <c r="J78" s="4"/>
    </row>
    <row r="79" spans="1:10" ht="31.5" x14ac:dyDescent="0.25">
      <c r="A79" s="27" t="s">
        <v>137</v>
      </c>
      <c r="B79" s="126">
        <v>940</v>
      </c>
      <c r="C79" s="28" t="s">
        <v>204</v>
      </c>
      <c r="D79" s="28" t="s">
        <v>295</v>
      </c>
      <c r="E79" s="28" t="s">
        <v>138</v>
      </c>
      <c r="F79" s="37">
        <v>109000</v>
      </c>
      <c r="G79" s="37">
        <v>109000</v>
      </c>
      <c r="H79" s="37">
        <v>109000</v>
      </c>
      <c r="I79" s="7"/>
      <c r="J79" s="4"/>
    </row>
    <row r="80" spans="1:10" x14ac:dyDescent="0.25">
      <c r="A80" s="27" t="s">
        <v>205</v>
      </c>
      <c r="B80" s="126">
        <v>940</v>
      </c>
      <c r="C80" s="28" t="s">
        <v>204</v>
      </c>
      <c r="D80" s="28" t="s">
        <v>296</v>
      </c>
      <c r="E80" s="28" t="s">
        <v>126</v>
      </c>
      <c r="F80" s="37">
        <f>F81</f>
        <v>706889.59</v>
      </c>
      <c r="G80" s="37">
        <f t="shared" ref="G80:H81" si="29">G81</f>
        <v>560073.35</v>
      </c>
      <c r="H80" s="37">
        <f t="shared" si="29"/>
        <v>415797.12</v>
      </c>
      <c r="I80" s="7"/>
      <c r="J80" s="4"/>
    </row>
    <row r="81" spans="1:10" ht="31.5" x14ac:dyDescent="0.25">
      <c r="A81" s="27" t="s">
        <v>135</v>
      </c>
      <c r="B81" s="126">
        <v>940</v>
      </c>
      <c r="C81" s="28" t="s">
        <v>204</v>
      </c>
      <c r="D81" s="28" t="s">
        <v>296</v>
      </c>
      <c r="E81" s="28" t="s">
        <v>136</v>
      </c>
      <c r="F81" s="37">
        <f>F82</f>
        <v>706889.59</v>
      </c>
      <c r="G81" s="37">
        <f t="shared" si="29"/>
        <v>560073.35</v>
      </c>
      <c r="H81" s="37">
        <f t="shared" si="29"/>
        <v>415797.12</v>
      </c>
      <c r="I81" s="7"/>
      <c r="J81" s="4"/>
    </row>
    <row r="82" spans="1:10" ht="31.5" x14ac:dyDescent="0.25">
      <c r="A82" s="27" t="s">
        <v>137</v>
      </c>
      <c r="B82" s="126">
        <v>940</v>
      </c>
      <c r="C82" s="28" t="s">
        <v>204</v>
      </c>
      <c r="D82" s="28" t="s">
        <v>296</v>
      </c>
      <c r="E82" s="28" t="s">
        <v>138</v>
      </c>
      <c r="F82" s="37">
        <v>706889.59</v>
      </c>
      <c r="G82" s="37">
        <v>560073.35</v>
      </c>
      <c r="H82" s="37">
        <v>415797.12</v>
      </c>
      <c r="I82" s="7"/>
      <c r="J82" s="4"/>
    </row>
    <row r="83" spans="1:10" x14ac:dyDescent="0.25">
      <c r="A83" s="59" t="s">
        <v>216</v>
      </c>
      <c r="B83" s="125">
        <v>940</v>
      </c>
      <c r="C83" s="31" t="s">
        <v>206</v>
      </c>
      <c r="D83" s="31" t="s">
        <v>125</v>
      </c>
      <c r="E83" s="31" t="s">
        <v>126</v>
      </c>
      <c r="F83" s="43">
        <f>F84</f>
        <v>359707.41</v>
      </c>
      <c r="G83" s="43">
        <f>G84</f>
        <v>359707.41</v>
      </c>
      <c r="H83" s="43">
        <f>H84</f>
        <v>359707.41</v>
      </c>
      <c r="I83" s="7"/>
      <c r="J83" s="4"/>
    </row>
    <row r="84" spans="1:10" x14ac:dyDescent="0.25">
      <c r="A84" s="30" t="s">
        <v>174</v>
      </c>
      <c r="B84" s="125">
        <v>940</v>
      </c>
      <c r="C84" s="31" t="s">
        <v>207</v>
      </c>
      <c r="D84" s="31" t="s">
        <v>125</v>
      </c>
      <c r="E84" s="31" t="s">
        <v>126</v>
      </c>
      <c r="F84" s="43">
        <f>F85</f>
        <v>359707.41</v>
      </c>
      <c r="G84" s="43">
        <f t="shared" ref="G84:H86" si="30">G85</f>
        <v>359707.41</v>
      </c>
      <c r="H84" s="43">
        <f t="shared" si="30"/>
        <v>359707.41</v>
      </c>
      <c r="I84" s="7"/>
      <c r="J84" s="4"/>
    </row>
    <row r="85" spans="1:10" ht="60.75" customHeight="1" x14ac:dyDescent="0.25">
      <c r="A85" s="27" t="s">
        <v>175</v>
      </c>
      <c r="B85" s="126">
        <v>940</v>
      </c>
      <c r="C85" s="28" t="s">
        <v>207</v>
      </c>
      <c r="D85" s="28" t="s">
        <v>176</v>
      </c>
      <c r="E85" s="28" t="s">
        <v>126</v>
      </c>
      <c r="F85" s="37">
        <f>F86</f>
        <v>359707.41</v>
      </c>
      <c r="G85" s="37">
        <f t="shared" si="30"/>
        <v>359707.41</v>
      </c>
      <c r="H85" s="37">
        <f t="shared" si="30"/>
        <v>359707.41</v>
      </c>
      <c r="I85" s="7"/>
      <c r="J85" s="4"/>
    </row>
    <row r="86" spans="1:10" x14ac:dyDescent="0.25">
      <c r="A86" s="27" t="s">
        <v>147</v>
      </c>
      <c r="B86" s="126">
        <v>940</v>
      </c>
      <c r="C86" s="28" t="s">
        <v>207</v>
      </c>
      <c r="D86" s="28" t="s">
        <v>176</v>
      </c>
      <c r="E86" s="28" t="s">
        <v>148</v>
      </c>
      <c r="F86" s="37">
        <f>F87</f>
        <v>359707.41</v>
      </c>
      <c r="G86" s="37">
        <f t="shared" si="30"/>
        <v>359707.41</v>
      </c>
      <c r="H86" s="37">
        <f t="shared" si="30"/>
        <v>359707.41</v>
      </c>
      <c r="I86" s="7"/>
      <c r="J86" s="4"/>
    </row>
    <row r="87" spans="1:10" x14ac:dyDescent="0.25">
      <c r="A87" s="27" t="s">
        <v>36</v>
      </c>
      <c r="B87" s="126">
        <v>940</v>
      </c>
      <c r="C87" s="28" t="s">
        <v>207</v>
      </c>
      <c r="D87" s="28" t="s">
        <v>176</v>
      </c>
      <c r="E87" s="28" t="s">
        <v>149</v>
      </c>
      <c r="F87" s="37">
        <v>359707.41</v>
      </c>
      <c r="G87" s="37">
        <v>359707.41</v>
      </c>
      <c r="H87" s="37">
        <v>359707.41</v>
      </c>
      <c r="I87" s="7"/>
      <c r="J87" s="4"/>
    </row>
    <row r="88" spans="1:10" x14ac:dyDescent="0.25">
      <c r="A88" s="59" t="s">
        <v>217</v>
      </c>
      <c r="B88" s="125">
        <v>940</v>
      </c>
      <c r="C88" s="31" t="s">
        <v>208</v>
      </c>
      <c r="D88" s="31" t="s">
        <v>125</v>
      </c>
      <c r="E88" s="31" t="s">
        <v>126</v>
      </c>
      <c r="F88" s="43">
        <f>F89</f>
        <v>275211</v>
      </c>
      <c r="G88" s="43">
        <f t="shared" ref="G88:H91" si="31">G89</f>
        <v>275211</v>
      </c>
      <c r="H88" s="43">
        <f t="shared" si="31"/>
        <v>275211</v>
      </c>
      <c r="I88" s="7"/>
      <c r="J88" s="4"/>
    </row>
    <row r="89" spans="1:10" x14ac:dyDescent="0.25">
      <c r="A89" s="30" t="s">
        <v>177</v>
      </c>
      <c r="B89" s="125">
        <v>940</v>
      </c>
      <c r="C89" s="31" t="s">
        <v>209</v>
      </c>
      <c r="D89" s="31" t="s">
        <v>125</v>
      </c>
      <c r="E89" s="31" t="s">
        <v>126</v>
      </c>
      <c r="F89" s="43">
        <f>F90</f>
        <v>275211</v>
      </c>
      <c r="G89" s="43">
        <f t="shared" si="31"/>
        <v>275211</v>
      </c>
      <c r="H89" s="43">
        <f t="shared" si="31"/>
        <v>275211</v>
      </c>
      <c r="I89" s="7"/>
      <c r="J89" s="4"/>
    </row>
    <row r="90" spans="1:10" x14ac:dyDescent="0.25">
      <c r="A90" s="27" t="s">
        <v>178</v>
      </c>
      <c r="B90" s="126">
        <v>940</v>
      </c>
      <c r="C90" s="28" t="s">
        <v>209</v>
      </c>
      <c r="D90" s="28" t="s">
        <v>297</v>
      </c>
      <c r="E90" s="28" t="s">
        <v>126</v>
      </c>
      <c r="F90" s="37">
        <f>F91</f>
        <v>275211</v>
      </c>
      <c r="G90" s="37">
        <f t="shared" si="31"/>
        <v>275211</v>
      </c>
      <c r="H90" s="37">
        <f t="shared" si="31"/>
        <v>275211</v>
      </c>
      <c r="I90" s="7"/>
      <c r="J90" s="4"/>
    </row>
    <row r="91" spans="1:10" x14ac:dyDescent="0.25">
      <c r="A91" s="27" t="s">
        <v>179</v>
      </c>
      <c r="B91" s="126">
        <v>940</v>
      </c>
      <c r="C91" s="28" t="s">
        <v>209</v>
      </c>
      <c r="D91" s="28" t="s">
        <v>297</v>
      </c>
      <c r="E91" s="28" t="s">
        <v>180</v>
      </c>
      <c r="F91" s="37">
        <f>F92</f>
        <v>275211</v>
      </c>
      <c r="G91" s="37">
        <f t="shared" si="31"/>
        <v>275211</v>
      </c>
      <c r="H91" s="37">
        <f t="shared" si="31"/>
        <v>275211</v>
      </c>
      <c r="I91" s="7"/>
      <c r="J91" s="4"/>
    </row>
    <row r="92" spans="1:10" x14ac:dyDescent="0.25">
      <c r="A92" s="27" t="s">
        <v>181</v>
      </c>
      <c r="B92" s="126">
        <v>940</v>
      </c>
      <c r="C92" s="28" t="s">
        <v>209</v>
      </c>
      <c r="D92" s="28" t="s">
        <v>297</v>
      </c>
      <c r="E92" s="28" t="s">
        <v>182</v>
      </c>
      <c r="F92" s="37">
        <v>275211</v>
      </c>
      <c r="G92" s="37">
        <v>275211</v>
      </c>
      <c r="H92" s="37">
        <v>275211</v>
      </c>
      <c r="I92" s="7"/>
      <c r="J92" s="4"/>
    </row>
    <row r="93" spans="1:10" ht="16.5" customHeight="1" x14ac:dyDescent="0.25">
      <c r="A93" s="198" t="s">
        <v>184</v>
      </c>
      <c r="B93" s="199"/>
      <c r="C93" s="199"/>
      <c r="D93" s="199"/>
      <c r="E93" s="200"/>
      <c r="F93" s="53">
        <f>F9+F40+F47+F52+F61+F83+F88</f>
        <v>6284897.8300000001</v>
      </c>
      <c r="G93" s="53">
        <f t="shared" ref="G93:H93" si="32">G9+G40+G47+G52+G61+G83+G88</f>
        <v>5434680.7300000004</v>
      </c>
      <c r="H93" s="53">
        <f t="shared" si="32"/>
        <v>5438109.7300000004</v>
      </c>
      <c r="I93" s="4"/>
      <c r="J93" s="4"/>
    </row>
    <row r="94" spans="1:10" s="56" customFormat="1" x14ac:dyDescent="0.25">
      <c r="A94" s="1"/>
      <c r="B94" s="1"/>
      <c r="C94" s="2"/>
      <c r="D94" s="2"/>
      <c r="E94" s="2"/>
      <c r="F94" s="2"/>
      <c r="G94" s="2"/>
      <c r="H94" s="2"/>
      <c r="I94" s="54"/>
      <c r="J94" s="55"/>
    </row>
    <row r="95" spans="1:10" x14ac:dyDescent="0.25">
      <c r="C95" s="1"/>
      <c r="I95" s="57"/>
    </row>
    <row r="96" spans="1:10" x14ac:dyDescent="0.25">
      <c r="I96" s="57"/>
    </row>
    <row r="97" spans="1:10" x14ac:dyDescent="0.25">
      <c r="I97" s="57"/>
    </row>
    <row r="98" spans="1:10" x14ac:dyDescent="0.25">
      <c r="I98" s="57"/>
    </row>
    <row r="99" spans="1:10" x14ac:dyDescent="0.25">
      <c r="I99" s="54"/>
    </row>
    <row r="100" spans="1:10" x14ac:dyDescent="0.25">
      <c r="I100" s="54"/>
    </row>
    <row r="101" spans="1:10" x14ac:dyDescent="0.25">
      <c r="I101" s="54"/>
    </row>
    <row r="102" spans="1:10" x14ac:dyDescent="0.25">
      <c r="I102" s="54"/>
    </row>
    <row r="103" spans="1:10" x14ac:dyDescent="0.25">
      <c r="I103" s="54"/>
    </row>
    <row r="104" spans="1:10" x14ac:dyDescent="0.25">
      <c r="I104" s="54"/>
    </row>
    <row r="105" spans="1:10" x14ac:dyDescent="0.25">
      <c r="I105" s="54"/>
    </row>
    <row r="106" spans="1:10" x14ac:dyDescent="0.25">
      <c r="I106" s="54"/>
    </row>
    <row r="107" spans="1:10" x14ac:dyDescent="0.25">
      <c r="I107" s="54"/>
    </row>
    <row r="108" spans="1:10" x14ac:dyDescent="0.25">
      <c r="I108" s="54"/>
    </row>
    <row r="109" spans="1:10" x14ac:dyDescent="0.25">
      <c r="I109" s="5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5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5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5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5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5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5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5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5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5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5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5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5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54"/>
      <c r="J122" s="4"/>
    </row>
  </sheetData>
  <mergeCells count="8">
    <mergeCell ref="G1:H1"/>
    <mergeCell ref="A93:E93"/>
    <mergeCell ref="B5:E5"/>
    <mergeCell ref="A3:H3"/>
    <mergeCell ref="A5:A6"/>
    <mergeCell ref="F5:F6"/>
    <mergeCell ref="G5:G6"/>
    <mergeCell ref="H5:H6"/>
  </mergeCells>
  <pageMargins left="0.25" right="0.25" top="0.75" bottom="0.75" header="0.3" footer="0.3"/>
  <pageSetup paperSize="9" scale="60" fitToHeight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workbookViewId="0">
      <selection activeCell="A2" sqref="A2:J2"/>
    </sheetView>
  </sheetViews>
  <sheetFormatPr defaultRowHeight="15.75" x14ac:dyDescent="0.25"/>
  <cols>
    <col min="1" max="1" width="51.42578125" style="10" customWidth="1"/>
    <col min="2" max="2" width="4.7109375" style="10" bestFit="1" customWidth="1"/>
    <col min="3" max="3" width="6.42578125" style="10" bestFit="1" customWidth="1"/>
    <col min="4" max="4" width="4" style="10" bestFit="1" customWidth="1"/>
    <col min="5" max="5" width="6" style="10" bestFit="1" customWidth="1"/>
    <col min="6" max="6" width="6.28515625" style="10" bestFit="1" customWidth="1"/>
    <col min="7" max="7" width="6.5703125" style="10" bestFit="1" customWidth="1"/>
    <col min="8" max="10" width="12.7109375" style="10" bestFit="1" customWidth="1"/>
    <col min="11" max="16384" width="9.140625" style="10"/>
  </cols>
  <sheetData>
    <row r="1" spans="1:10" ht="87.75" customHeight="1" x14ac:dyDescent="0.25">
      <c r="A1" s="60" t="s">
        <v>6</v>
      </c>
      <c r="B1" s="60" t="s">
        <v>6</v>
      </c>
      <c r="C1" s="60" t="s">
        <v>6</v>
      </c>
      <c r="D1" s="60" t="s">
        <v>6</v>
      </c>
      <c r="E1" s="61" t="s">
        <v>6</v>
      </c>
      <c r="F1" s="61" t="s">
        <v>6</v>
      </c>
      <c r="G1" s="176" t="s">
        <v>335</v>
      </c>
      <c r="H1" s="176"/>
      <c r="I1" s="176"/>
      <c r="J1" s="176"/>
    </row>
    <row r="2" spans="1:10" ht="55.5" customHeight="1" x14ac:dyDescent="0.25">
      <c r="A2" s="207" t="s">
        <v>318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x14ac:dyDescent="0.25">
      <c r="A3" s="208" t="s">
        <v>12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18" customFormat="1" x14ac:dyDescent="0.25">
      <c r="A4" s="118" t="s">
        <v>218</v>
      </c>
      <c r="B4" s="118" t="s">
        <v>222</v>
      </c>
      <c r="C4" s="118" t="s">
        <v>223</v>
      </c>
      <c r="D4" s="118" t="s">
        <v>219</v>
      </c>
      <c r="E4" s="118" t="s">
        <v>220</v>
      </c>
      <c r="F4" s="118" t="s">
        <v>221</v>
      </c>
      <c r="G4" s="118" t="s">
        <v>124</v>
      </c>
      <c r="H4" s="118" t="s">
        <v>11</v>
      </c>
      <c r="I4" s="118" t="s">
        <v>304</v>
      </c>
      <c r="J4" s="118" t="s">
        <v>320</v>
      </c>
    </row>
    <row r="5" spans="1:10" s="111" customFormat="1" ht="12.75" x14ac:dyDescent="0.25">
      <c r="A5" s="119">
        <v>1</v>
      </c>
      <c r="B5" s="119">
        <v>2</v>
      </c>
      <c r="C5" s="119">
        <v>3</v>
      </c>
      <c r="D5" s="119">
        <v>4</v>
      </c>
      <c r="E5" s="119">
        <v>5</v>
      </c>
      <c r="F5" s="119">
        <v>6</v>
      </c>
      <c r="G5" s="119">
        <v>7</v>
      </c>
      <c r="H5" s="119">
        <v>8</v>
      </c>
      <c r="I5" s="119">
        <v>9</v>
      </c>
      <c r="J5" s="119">
        <v>10</v>
      </c>
    </row>
    <row r="6" spans="1:10" s="18" customFormat="1" ht="31.5" x14ac:dyDescent="0.25">
      <c r="A6" s="72" t="s">
        <v>306</v>
      </c>
      <c r="B6" s="69" t="s">
        <v>127</v>
      </c>
      <c r="C6" s="70"/>
      <c r="D6" s="70"/>
      <c r="E6" s="70"/>
      <c r="F6" s="70"/>
      <c r="G6" s="70"/>
      <c r="H6" s="71">
        <f>H7+H14+H19+H24+H29+H36+H41+H46</f>
        <v>2314781</v>
      </c>
      <c r="I6" s="71">
        <f t="shared" ref="I6:J6" si="0">I7+I14+I19+I24+I29+I36+I41+I46</f>
        <v>2314781</v>
      </c>
      <c r="J6" s="71">
        <f t="shared" si="0"/>
        <v>2314781</v>
      </c>
    </row>
    <row r="7" spans="1:10" s="18" customFormat="1" ht="31.5" x14ac:dyDescent="0.25">
      <c r="A7" s="68" t="s">
        <v>129</v>
      </c>
      <c r="B7" s="69" t="s">
        <v>127</v>
      </c>
      <c r="C7" s="69" t="s">
        <v>224</v>
      </c>
      <c r="D7" s="69" t="s">
        <v>127</v>
      </c>
      <c r="E7" s="70"/>
      <c r="F7" s="70"/>
      <c r="G7" s="70"/>
      <c r="H7" s="71">
        <f>H8</f>
        <v>1163457</v>
      </c>
      <c r="I7" s="71">
        <f t="shared" ref="I7:J7" si="1">I8</f>
        <v>1162568</v>
      </c>
      <c r="J7" s="71">
        <f t="shared" si="1"/>
        <v>1159139</v>
      </c>
    </row>
    <row r="8" spans="1:10" x14ac:dyDescent="0.25">
      <c r="A8" s="63" t="s">
        <v>278</v>
      </c>
      <c r="B8" s="66" t="s">
        <v>127</v>
      </c>
      <c r="C8" s="66" t="s">
        <v>224</v>
      </c>
      <c r="D8" s="166" t="s">
        <v>127</v>
      </c>
      <c r="E8" s="67">
        <v>940</v>
      </c>
      <c r="F8" s="67"/>
      <c r="G8" s="67"/>
      <c r="H8" s="64">
        <f>+H9</f>
        <v>1163457</v>
      </c>
      <c r="I8" s="64">
        <f t="shared" ref="I8:J8" si="2">+I9</f>
        <v>1162568</v>
      </c>
      <c r="J8" s="64">
        <f t="shared" si="2"/>
        <v>1159139</v>
      </c>
    </row>
    <row r="9" spans="1:10" ht="31.5" x14ac:dyDescent="0.25">
      <c r="A9" s="19" t="s">
        <v>129</v>
      </c>
      <c r="B9" s="66" t="s">
        <v>127</v>
      </c>
      <c r="C9" s="66" t="s">
        <v>224</v>
      </c>
      <c r="D9" s="66" t="s">
        <v>127</v>
      </c>
      <c r="E9" s="67">
        <v>940</v>
      </c>
      <c r="F9" s="67">
        <v>80040</v>
      </c>
      <c r="G9" s="67"/>
      <c r="H9" s="64">
        <f>H10+H12</f>
        <v>1163457</v>
      </c>
      <c r="I9" s="64">
        <f t="shared" ref="I9:J9" si="3">I10+I12</f>
        <v>1162568</v>
      </c>
      <c r="J9" s="64">
        <f t="shared" si="3"/>
        <v>1159139</v>
      </c>
    </row>
    <row r="10" spans="1:10" ht="78.75" x14ac:dyDescent="0.25">
      <c r="A10" s="19" t="s">
        <v>131</v>
      </c>
      <c r="B10" s="66" t="s">
        <v>127</v>
      </c>
      <c r="C10" s="66" t="s">
        <v>224</v>
      </c>
      <c r="D10" s="66" t="s">
        <v>127</v>
      </c>
      <c r="E10" s="67">
        <v>940</v>
      </c>
      <c r="F10" s="67">
        <v>80040</v>
      </c>
      <c r="G10" s="20" t="s">
        <v>132</v>
      </c>
      <c r="H10" s="64">
        <f>H11</f>
        <v>989156</v>
      </c>
      <c r="I10" s="64">
        <f t="shared" ref="I10:J10" si="4">I11</f>
        <v>989156</v>
      </c>
      <c r="J10" s="64">
        <f t="shared" si="4"/>
        <v>989156</v>
      </c>
    </row>
    <row r="11" spans="1:10" ht="31.5" x14ac:dyDescent="0.25">
      <c r="A11" s="19" t="s">
        <v>133</v>
      </c>
      <c r="B11" s="66" t="s">
        <v>127</v>
      </c>
      <c r="C11" s="66" t="s">
        <v>224</v>
      </c>
      <c r="D11" s="66" t="s">
        <v>127</v>
      </c>
      <c r="E11" s="67">
        <v>940</v>
      </c>
      <c r="F11" s="67">
        <v>80040</v>
      </c>
      <c r="G11" s="20" t="s">
        <v>134</v>
      </c>
      <c r="H11" s="64">
        <f>'Приложение №5'!E14</f>
        <v>989156</v>
      </c>
      <c r="I11" s="64">
        <f>'Приложение №5'!F14</f>
        <v>989156</v>
      </c>
      <c r="J11" s="64">
        <f>'Приложение №5'!G14</f>
        <v>989156</v>
      </c>
    </row>
    <row r="12" spans="1:10" ht="31.5" x14ac:dyDescent="0.25">
      <c r="A12" s="19" t="s">
        <v>135</v>
      </c>
      <c r="B12" s="66" t="s">
        <v>127</v>
      </c>
      <c r="C12" s="66" t="s">
        <v>224</v>
      </c>
      <c r="D12" s="66" t="s">
        <v>127</v>
      </c>
      <c r="E12" s="67">
        <v>940</v>
      </c>
      <c r="F12" s="67">
        <v>80040</v>
      </c>
      <c r="G12" s="20" t="s">
        <v>136</v>
      </c>
      <c r="H12" s="64">
        <f>H13</f>
        <v>174301</v>
      </c>
      <c r="I12" s="64">
        <f t="shared" ref="I12:J12" si="5">I13</f>
        <v>173412</v>
      </c>
      <c r="J12" s="64">
        <f t="shared" si="5"/>
        <v>169983</v>
      </c>
    </row>
    <row r="13" spans="1:10" ht="31.5" x14ac:dyDescent="0.25">
      <c r="A13" s="19" t="s">
        <v>137</v>
      </c>
      <c r="B13" s="66" t="s">
        <v>127</v>
      </c>
      <c r="C13" s="66" t="s">
        <v>224</v>
      </c>
      <c r="D13" s="66" t="s">
        <v>127</v>
      </c>
      <c r="E13" s="67">
        <v>940</v>
      </c>
      <c r="F13" s="67">
        <v>80040</v>
      </c>
      <c r="G13" s="20" t="s">
        <v>138</v>
      </c>
      <c r="H13" s="64">
        <f>'Приложение №5'!E16</f>
        <v>174301</v>
      </c>
      <c r="I13" s="64">
        <f>'Приложение №5'!F16</f>
        <v>173412</v>
      </c>
      <c r="J13" s="64">
        <f>'Приложение №5'!G16</f>
        <v>169983</v>
      </c>
    </row>
    <row r="14" spans="1:10" s="18" customFormat="1" ht="31.5" x14ac:dyDescent="0.25">
      <c r="A14" s="13" t="s">
        <v>287</v>
      </c>
      <c r="B14" s="69" t="s">
        <v>127</v>
      </c>
      <c r="C14" s="69" t="s">
        <v>224</v>
      </c>
      <c r="D14" s="167" t="s">
        <v>227</v>
      </c>
      <c r="E14" s="164"/>
      <c r="F14" s="164"/>
      <c r="G14" s="14"/>
      <c r="H14" s="71">
        <f>H15</f>
        <v>141760</v>
      </c>
      <c r="I14" s="71">
        <f t="shared" ref="I14:J14" si="6">I15</f>
        <v>141760</v>
      </c>
      <c r="J14" s="71">
        <f t="shared" si="6"/>
        <v>141760</v>
      </c>
    </row>
    <row r="15" spans="1:10" s="18" customFormat="1" x14ac:dyDescent="0.25">
      <c r="A15" s="19" t="s">
        <v>278</v>
      </c>
      <c r="B15" s="66" t="s">
        <v>127</v>
      </c>
      <c r="C15" s="66" t="s">
        <v>224</v>
      </c>
      <c r="D15" s="166" t="s">
        <v>227</v>
      </c>
      <c r="E15" s="67">
        <v>940</v>
      </c>
      <c r="F15" s="67"/>
      <c r="G15" s="20"/>
      <c r="H15" s="64">
        <f>H16</f>
        <v>141760</v>
      </c>
      <c r="I15" s="64">
        <f t="shared" ref="I15:J15" si="7">I16</f>
        <v>141760</v>
      </c>
      <c r="J15" s="64">
        <f t="shared" si="7"/>
        <v>141760</v>
      </c>
    </row>
    <row r="16" spans="1:10" ht="31.5" x14ac:dyDescent="0.25">
      <c r="A16" s="19" t="s">
        <v>287</v>
      </c>
      <c r="B16" s="66" t="s">
        <v>127</v>
      </c>
      <c r="C16" s="66" t="s">
        <v>224</v>
      </c>
      <c r="D16" s="166" t="s">
        <v>227</v>
      </c>
      <c r="E16" s="67">
        <v>940</v>
      </c>
      <c r="F16" s="67">
        <v>80070</v>
      </c>
      <c r="G16" s="20"/>
      <c r="H16" s="64">
        <f>H17</f>
        <v>141760</v>
      </c>
      <c r="I16" s="64">
        <f t="shared" ref="I16:J17" si="8">I17</f>
        <v>141760</v>
      </c>
      <c r="J16" s="64">
        <f t="shared" si="8"/>
        <v>141760</v>
      </c>
    </row>
    <row r="17" spans="1:10" ht="31.5" x14ac:dyDescent="0.25">
      <c r="A17" s="46" t="s">
        <v>135</v>
      </c>
      <c r="B17" s="66" t="s">
        <v>127</v>
      </c>
      <c r="C17" s="66" t="s">
        <v>224</v>
      </c>
      <c r="D17" s="166" t="s">
        <v>227</v>
      </c>
      <c r="E17" s="67">
        <v>940</v>
      </c>
      <c r="F17" s="67">
        <v>80070</v>
      </c>
      <c r="G17" s="20">
        <v>200</v>
      </c>
      <c r="H17" s="64">
        <f>H18</f>
        <v>141760</v>
      </c>
      <c r="I17" s="64">
        <f t="shared" si="8"/>
        <v>141760</v>
      </c>
      <c r="J17" s="64">
        <f t="shared" si="8"/>
        <v>141760</v>
      </c>
    </row>
    <row r="18" spans="1:10" ht="31.5" x14ac:dyDescent="0.25">
      <c r="A18" s="46" t="s">
        <v>137</v>
      </c>
      <c r="B18" s="66" t="s">
        <v>127</v>
      </c>
      <c r="C18" s="66" t="s">
        <v>224</v>
      </c>
      <c r="D18" s="166" t="s">
        <v>227</v>
      </c>
      <c r="E18" s="67">
        <v>940</v>
      </c>
      <c r="F18" s="67">
        <v>80070</v>
      </c>
      <c r="G18" s="20">
        <v>240</v>
      </c>
      <c r="H18" s="64">
        <f>'Приложение №5'!E19</f>
        <v>141760</v>
      </c>
      <c r="I18" s="64">
        <f>'Приложение №5'!F19</f>
        <v>141760</v>
      </c>
      <c r="J18" s="64">
        <f>'Приложение №5'!G19</f>
        <v>141760</v>
      </c>
    </row>
    <row r="19" spans="1:10" s="18" customFormat="1" x14ac:dyDescent="0.25">
      <c r="A19" s="51" t="s">
        <v>289</v>
      </c>
      <c r="B19" s="69" t="s">
        <v>127</v>
      </c>
      <c r="C19" s="69">
        <v>0</v>
      </c>
      <c r="D19" s="167" t="s">
        <v>158</v>
      </c>
      <c r="E19" s="164"/>
      <c r="F19" s="164"/>
      <c r="G19" s="14"/>
      <c r="H19" s="71">
        <f>H20</f>
        <v>5000</v>
      </c>
      <c r="I19" s="71">
        <f t="shared" ref="I19:J21" si="9">I20</f>
        <v>5000</v>
      </c>
      <c r="J19" s="71">
        <f t="shared" si="9"/>
        <v>5000</v>
      </c>
    </row>
    <row r="20" spans="1:10" x14ac:dyDescent="0.25">
      <c r="A20" s="46" t="s">
        <v>278</v>
      </c>
      <c r="B20" s="66" t="s">
        <v>127</v>
      </c>
      <c r="C20" s="66">
        <v>0</v>
      </c>
      <c r="D20" s="166" t="s">
        <v>158</v>
      </c>
      <c r="E20" s="67">
        <v>940</v>
      </c>
      <c r="F20" s="67"/>
      <c r="G20" s="20"/>
      <c r="H20" s="64">
        <f>H21</f>
        <v>5000</v>
      </c>
      <c r="I20" s="64">
        <f t="shared" si="9"/>
        <v>5000</v>
      </c>
      <c r="J20" s="64">
        <f t="shared" si="9"/>
        <v>5000</v>
      </c>
    </row>
    <row r="21" spans="1:10" x14ac:dyDescent="0.25">
      <c r="A21" s="19" t="s">
        <v>289</v>
      </c>
      <c r="B21" s="66" t="s">
        <v>127</v>
      </c>
      <c r="C21" s="66">
        <v>0</v>
      </c>
      <c r="D21" s="166" t="s">
        <v>158</v>
      </c>
      <c r="E21" s="67">
        <v>940</v>
      </c>
      <c r="F21" s="67">
        <v>81410</v>
      </c>
      <c r="G21" s="20"/>
      <c r="H21" s="64">
        <f>H22</f>
        <v>5000</v>
      </c>
      <c r="I21" s="64">
        <f t="shared" si="9"/>
        <v>5000</v>
      </c>
      <c r="J21" s="64">
        <f t="shared" si="9"/>
        <v>5000</v>
      </c>
    </row>
    <row r="22" spans="1:10" x14ac:dyDescent="0.25">
      <c r="A22" s="19" t="s">
        <v>139</v>
      </c>
      <c r="B22" s="66" t="s">
        <v>127</v>
      </c>
      <c r="C22" s="66" t="s">
        <v>224</v>
      </c>
      <c r="D22" s="166" t="s">
        <v>158</v>
      </c>
      <c r="E22" s="67">
        <v>940</v>
      </c>
      <c r="F22" s="67">
        <v>81410</v>
      </c>
      <c r="G22" s="20" t="s">
        <v>140</v>
      </c>
      <c r="H22" s="64">
        <f>H23</f>
        <v>5000</v>
      </c>
      <c r="I22" s="64">
        <f t="shared" ref="I22:J22" si="10">I23</f>
        <v>5000</v>
      </c>
      <c r="J22" s="64">
        <f t="shared" si="10"/>
        <v>5000</v>
      </c>
    </row>
    <row r="23" spans="1:10" x14ac:dyDescent="0.25">
      <c r="A23" s="19" t="s">
        <v>141</v>
      </c>
      <c r="B23" s="66" t="s">
        <v>127</v>
      </c>
      <c r="C23" s="66" t="s">
        <v>224</v>
      </c>
      <c r="D23" s="166" t="s">
        <v>158</v>
      </c>
      <c r="E23" s="67">
        <v>940</v>
      </c>
      <c r="F23" s="67">
        <v>81410</v>
      </c>
      <c r="G23" s="20" t="s">
        <v>142</v>
      </c>
      <c r="H23" s="64">
        <f>'Приложение №5'!E22</f>
        <v>5000</v>
      </c>
      <c r="I23" s="64">
        <f>'Приложение №5'!F22</f>
        <v>5000</v>
      </c>
      <c r="J23" s="64">
        <f>'Приложение №5'!G22</f>
        <v>5000</v>
      </c>
    </row>
    <row r="24" spans="1:10" s="18" customFormat="1" ht="63" x14ac:dyDescent="0.25">
      <c r="A24" s="13" t="s">
        <v>156</v>
      </c>
      <c r="B24" s="69" t="s">
        <v>127</v>
      </c>
      <c r="C24" s="69" t="s">
        <v>224</v>
      </c>
      <c r="D24" s="167" t="s">
        <v>128</v>
      </c>
      <c r="E24" s="164"/>
      <c r="F24" s="164"/>
      <c r="G24" s="14"/>
      <c r="H24" s="71">
        <f>H25</f>
        <v>7981</v>
      </c>
      <c r="I24" s="71">
        <f t="shared" ref="I24:J27" si="11">I25</f>
        <v>7981</v>
      </c>
      <c r="J24" s="71">
        <f t="shared" si="11"/>
        <v>7981</v>
      </c>
    </row>
    <row r="25" spans="1:10" x14ac:dyDescent="0.25">
      <c r="A25" s="19" t="s">
        <v>278</v>
      </c>
      <c r="B25" s="66" t="s">
        <v>127</v>
      </c>
      <c r="C25" s="66" t="s">
        <v>224</v>
      </c>
      <c r="D25" s="166" t="s">
        <v>128</v>
      </c>
      <c r="E25" s="67">
        <v>940</v>
      </c>
      <c r="F25" s="67"/>
      <c r="G25" s="20"/>
      <c r="H25" s="64">
        <f>H26</f>
        <v>7981</v>
      </c>
      <c r="I25" s="64">
        <f t="shared" si="11"/>
        <v>7981</v>
      </c>
      <c r="J25" s="64">
        <f t="shared" si="11"/>
        <v>7981</v>
      </c>
    </row>
    <row r="26" spans="1:10" ht="63" x14ac:dyDescent="0.25">
      <c r="A26" s="33" t="s">
        <v>156</v>
      </c>
      <c r="B26" s="66" t="s">
        <v>127</v>
      </c>
      <c r="C26" s="66" t="s">
        <v>224</v>
      </c>
      <c r="D26" s="166" t="s">
        <v>128</v>
      </c>
      <c r="E26" s="67">
        <v>940</v>
      </c>
      <c r="F26" s="67">
        <v>84210</v>
      </c>
      <c r="G26" s="20"/>
      <c r="H26" s="64">
        <f>H27</f>
        <v>7981</v>
      </c>
      <c r="I26" s="64">
        <f t="shared" si="11"/>
        <v>7981</v>
      </c>
      <c r="J26" s="64">
        <f t="shared" si="11"/>
        <v>7981</v>
      </c>
    </row>
    <row r="27" spans="1:10" x14ac:dyDescent="0.25">
      <c r="A27" s="46" t="s">
        <v>147</v>
      </c>
      <c r="B27" s="66" t="s">
        <v>127</v>
      </c>
      <c r="C27" s="66" t="s">
        <v>224</v>
      </c>
      <c r="D27" s="166" t="s">
        <v>128</v>
      </c>
      <c r="E27" s="67">
        <v>940</v>
      </c>
      <c r="F27" s="67">
        <v>84210</v>
      </c>
      <c r="G27" s="20">
        <v>500</v>
      </c>
      <c r="H27" s="64">
        <f>H28</f>
        <v>7981</v>
      </c>
      <c r="I27" s="64">
        <f t="shared" si="11"/>
        <v>7981</v>
      </c>
      <c r="J27" s="64">
        <f t="shared" si="11"/>
        <v>7981</v>
      </c>
    </row>
    <row r="28" spans="1:10" x14ac:dyDescent="0.25">
      <c r="A28" s="46" t="s">
        <v>36</v>
      </c>
      <c r="B28" s="66" t="s">
        <v>127</v>
      </c>
      <c r="C28" s="66" t="s">
        <v>224</v>
      </c>
      <c r="D28" s="166" t="s">
        <v>128</v>
      </c>
      <c r="E28" s="67">
        <v>940</v>
      </c>
      <c r="F28" s="67">
        <v>84210</v>
      </c>
      <c r="G28" s="20">
        <v>540</v>
      </c>
      <c r="H28" s="64">
        <f>'Приложение №5'!E34</f>
        <v>7981</v>
      </c>
      <c r="I28" s="64">
        <f>'Приложение №5'!F34</f>
        <v>7981</v>
      </c>
      <c r="J28" s="64">
        <f>'Приложение №5'!G34</f>
        <v>7981</v>
      </c>
    </row>
    <row r="29" spans="1:10" s="18" customFormat="1" x14ac:dyDescent="0.25">
      <c r="A29" s="68" t="s">
        <v>298</v>
      </c>
      <c r="B29" s="69" t="s">
        <v>127</v>
      </c>
      <c r="C29" s="69" t="s">
        <v>224</v>
      </c>
      <c r="D29" s="69" t="s">
        <v>162</v>
      </c>
      <c r="E29" s="70"/>
      <c r="F29" s="70"/>
      <c r="G29" s="70"/>
      <c r="H29" s="71">
        <f>H30</f>
        <v>88836</v>
      </c>
      <c r="I29" s="71">
        <f t="shared" ref="I29:J29" si="12">I30</f>
        <v>89725</v>
      </c>
      <c r="J29" s="71">
        <f t="shared" si="12"/>
        <v>93154</v>
      </c>
    </row>
    <row r="30" spans="1:10" x14ac:dyDescent="0.25">
      <c r="A30" s="63" t="s">
        <v>278</v>
      </c>
      <c r="B30" s="66" t="s">
        <v>127</v>
      </c>
      <c r="C30" s="66" t="s">
        <v>224</v>
      </c>
      <c r="D30" s="66" t="s">
        <v>162</v>
      </c>
      <c r="E30" s="67">
        <v>940</v>
      </c>
      <c r="F30" s="67"/>
      <c r="G30" s="67"/>
      <c r="H30" s="64">
        <f>H31</f>
        <v>88836</v>
      </c>
      <c r="I30" s="64">
        <f t="shared" ref="I30:J30" si="13">I31</f>
        <v>89725</v>
      </c>
      <c r="J30" s="64">
        <f t="shared" si="13"/>
        <v>93154</v>
      </c>
    </row>
    <row r="31" spans="1:10" ht="63" x14ac:dyDescent="0.25">
      <c r="A31" s="46" t="s">
        <v>159</v>
      </c>
      <c r="B31" s="66" t="s">
        <v>127</v>
      </c>
      <c r="C31" s="66" t="s">
        <v>224</v>
      </c>
      <c r="D31" s="66" t="s">
        <v>162</v>
      </c>
      <c r="E31" s="67">
        <v>940</v>
      </c>
      <c r="F31" s="67">
        <v>51180</v>
      </c>
      <c r="G31" s="67"/>
      <c r="H31" s="64">
        <f>H32+H34</f>
        <v>88836</v>
      </c>
      <c r="I31" s="64">
        <f t="shared" ref="I31:J31" si="14">I32+I34</f>
        <v>89725</v>
      </c>
      <c r="J31" s="64">
        <f t="shared" si="14"/>
        <v>93154</v>
      </c>
    </row>
    <row r="32" spans="1:10" ht="78.75" x14ac:dyDescent="0.25">
      <c r="A32" s="46" t="s">
        <v>131</v>
      </c>
      <c r="B32" s="66" t="s">
        <v>127</v>
      </c>
      <c r="C32" s="66" t="s">
        <v>224</v>
      </c>
      <c r="D32" s="66" t="s">
        <v>162</v>
      </c>
      <c r="E32" s="67">
        <v>940</v>
      </c>
      <c r="F32" s="67">
        <v>51180</v>
      </c>
      <c r="G32" s="35" t="s">
        <v>132</v>
      </c>
      <c r="H32" s="64">
        <f>H33</f>
        <v>81948</v>
      </c>
      <c r="I32" s="64">
        <f t="shared" ref="I32:J32" si="15">I33</f>
        <v>81948</v>
      </c>
      <c r="J32" s="64">
        <f t="shared" si="15"/>
        <v>81948</v>
      </c>
    </row>
    <row r="33" spans="1:10" ht="31.5" x14ac:dyDescent="0.25">
      <c r="A33" s="46" t="s">
        <v>133</v>
      </c>
      <c r="B33" s="66" t="s">
        <v>127</v>
      </c>
      <c r="C33" s="66" t="s">
        <v>224</v>
      </c>
      <c r="D33" s="66" t="s">
        <v>162</v>
      </c>
      <c r="E33" s="67">
        <v>940</v>
      </c>
      <c r="F33" s="67">
        <v>51180</v>
      </c>
      <c r="G33" s="35" t="s">
        <v>134</v>
      </c>
      <c r="H33" s="64">
        <f>'Приложение №5'!E42</f>
        <v>81948</v>
      </c>
      <c r="I33" s="64">
        <f>'Приложение №5'!F42</f>
        <v>81948</v>
      </c>
      <c r="J33" s="64">
        <f>'Приложение №5'!G42</f>
        <v>81948</v>
      </c>
    </row>
    <row r="34" spans="1:10" ht="31.5" x14ac:dyDescent="0.25">
      <c r="A34" s="46" t="s">
        <v>135</v>
      </c>
      <c r="B34" s="66" t="s">
        <v>127</v>
      </c>
      <c r="C34" s="66" t="s">
        <v>224</v>
      </c>
      <c r="D34" s="66" t="s">
        <v>162</v>
      </c>
      <c r="E34" s="67">
        <v>940</v>
      </c>
      <c r="F34" s="67">
        <v>51180</v>
      </c>
      <c r="G34" s="35" t="s">
        <v>136</v>
      </c>
      <c r="H34" s="64">
        <f>H35</f>
        <v>6888</v>
      </c>
      <c r="I34" s="64">
        <f t="shared" ref="I34:J34" si="16">I35</f>
        <v>7777</v>
      </c>
      <c r="J34" s="64">
        <f t="shared" si="16"/>
        <v>11206</v>
      </c>
    </row>
    <row r="35" spans="1:10" ht="31.5" x14ac:dyDescent="0.25">
      <c r="A35" s="46" t="s">
        <v>137</v>
      </c>
      <c r="B35" s="66" t="s">
        <v>127</v>
      </c>
      <c r="C35" s="66" t="s">
        <v>224</v>
      </c>
      <c r="D35" s="66" t="s">
        <v>162</v>
      </c>
      <c r="E35" s="67">
        <v>940</v>
      </c>
      <c r="F35" s="67">
        <v>51180</v>
      </c>
      <c r="G35" s="35" t="s">
        <v>138</v>
      </c>
      <c r="H35" s="64">
        <f>'Приложение №5'!E44</f>
        <v>6888</v>
      </c>
      <c r="I35" s="64">
        <f>'Приложение №5'!F44</f>
        <v>7777</v>
      </c>
      <c r="J35" s="64">
        <f>'Приложение №5'!G44</f>
        <v>11206</v>
      </c>
    </row>
    <row r="36" spans="1:10" s="18" customFormat="1" ht="31.5" x14ac:dyDescent="0.25">
      <c r="A36" s="68" t="s">
        <v>225</v>
      </c>
      <c r="B36" s="69" t="s">
        <v>127</v>
      </c>
      <c r="C36" s="69" t="s">
        <v>224</v>
      </c>
      <c r="D36" s="69" t="s">
        <v>144</v>
      </c>
      <c r="E36" s="70"/>
      <c r="F36" s="70"/>
      <c r="G36" s="70"/>
      <c r="H36" s="71">
        <f>H37</f>
        <v>275211</v>
      </c>
      <c r="I36" s="71">
        <f t="shared" ref="I36:J36" si="17">I37</f>
        <v>275211</v>
      </c>
      <c r="J36" s="71">
        <f t="shared" si="17"/>
        <v>275211</v>
      </c>
    </row>
    <row r="37" spans="1:10" x14ac:dyDescent="0.25">
      <c r="A37" s="63" t="s">
        <v>278</v>
      </c>
      <c r="B37" s="66" t="s">
        <v>127</v>
      </c>
      <c r="C37" s="66" t="s">
        <v>224</v>
      </c>
      <c r="D37" s="66" t="s">
        <v>144</v>
      </c>
      <c r="E37" s="67">
        <v>940</v>
      </c>
      <c r="F37" s="67"/>
      <c r="G37" s="67"/>
      <c r="H37" s="64">
        <f>H38</f>
        <v>275211</v>
      </c>
      <c r="I37" s="64">
        <f t="shared" ref="I37:J37" si="18">I38</f>
        <v>275211</v>
      </c>
      <c r="J37" s="64">
        <f t="shared" si="18"/>
        <v>275211</v>
      </c>
    </row>
    <row r="38" spans="1:10" ht="31.5" x14ac:dyDescent="0.25">
      <c r="A38" s="63" t="s">
        <v>178</v>
      </c>
      <c r="B38" s="66" t="s">
        <v>127</v>
      </c>
      <c r="C38" s="66" t="s">
        <v>224</v>
      </c>
      <c r="D38" s="66" t="s">
        <v>144</v>
      </c>
      <c r="E38" s="67">
        <v>940</v>
      </c>
      <c r="F38" s="67">
        <v>82450</v>
      </c>
      <c r="G38" s="67"/>
      <c r="H38" s="64">
        <f>H39</f>
        <v>275211</v>
      </c>
      <c r="I38" s="64">
        <f t="shared" ref="I38:J38" si="19">I39</f>
        <v>275211</v>
      </c>
      <c r="J38" s="64">
        <f t="shared" si="19"/>
        <v>275211</v>
      </c>
    </row>
    <row r="39" spans="1:10" x14ac:dyDescent="0.25">
      <c r="A39" s="46" t="s">
        <v>179</v>
      </c>
      <c r="B39" s="66" t="s">
        <v>127</v>
      </c>
      <c r="C39" s="66" t="s">
        <v>224</v>
      </c>
      <c r="D39" s="66" t="s">
        <v>144</v>
      </c>
      <c r="E39" s="67">
        <v>940</v>
      </c>
      <c r="F39" s="67">
        <v>82450</v>
      </c>
      <c r="G39" s="28" t="s">
        <v>180</v>
      </c>
      <c r="H39" s="64">
        <f>H40</f>
        <v>275211</v>
      </c>
      <c r="I39" s="64">
        <f t="shared" ref="I39:J39" si="20">I40</f>
        <v>275211</v>
      </c>
      <c r="J39" s="64">
        <f t="shared" si="20"/>
        <v>275211</v>
      </c>
    </row>
    <row r="40" spans="1:10" ht="31.5" x14ac:dyDescent="0.25">
      <c r="A40" s="46" t="s">
        <v>181</v>
      </c>
      <c r="B40" s="66" t="s">
        <v>127</v>
      </c>
      <c r="C40" s="66" t="s">
        <v>224</v>
      </c>
      <c r="D40" s="66" t="s">
        <v>144</v>
      </c>
      <c r="E40" s="67">
        <v>940</v>
      </c>
      <c r="F40" s="67">
        <v>82450</v>
      </c>
      <c r="G40" s="28" t="s">
        <v>182</v>
      </c>
      <c r="H40" s="64">
        <f>'Приложение №5'!E90</f>
        <v>275211</v>
      </c>
      <c r="I40" s="64">
        <f>'Приложение №5'!F90</f>
        <v>275211</v>
      </c>
      <c r="J40" s="64">
        <f>'Приложение №5'!G90</f>
        <v>275211</v>
      </c>
    </row>
    <row r="41" spans="1:10" s="18" customFormat="1" ht="31.5" x14ac:dyDescent="0.25">
      <c r="A41" s="51" t="s">
        <v>279</v>
      </c>
      <c r="B41" s="69" t="s">
        <v>127</v>
      </c>
      <c r="C41" s="69" t="s">
        <v>224</v>
      </c>
      <c r="D41" s="167" t="s">
        <v>173</v>
      </c>
      <c r="E41" s="70"/>
      <c r="F41" s="70"/>
      <c r="G41" s="70"/>
      <c r="H41" s="71">
        <f>H42</f>
        <v>604696</v>
      </c>
      <c r="I41" s="71">
        <f t="shared" ref="I41:J41" si="21">I42</f>
        <v>604696</v>
      </c>
      <c r="J41" s="71">
        <f t="shared" si="21"/>
        <v>604696</v>
      </c>
    </row>
    <row r="42" spans="1:10" x14ac:dyDescent="0.25">
      <c r="A42" s="63" t="s">
        <v>278</v>
      </c>
      <c r="B42" s="66" t="s">
        <v>127</v>
      </c>
      <c r="C42" s="66" t="s">
        <v>224</v>
      </c>
      <c r="D42" s="166" t="s">
        <v>173</v>
      </c>
      <c r="E42" s="67">
        <v>940</v>
      </c>
      <c r="F42" s="67"/>
      <c r="G42" s="67"/>
      <c r="H42" s="64">
        <f>H43</f>
        <v>604696</v>
      </c>
      <c r="I42" s="64">
        <f t="shared" ref="I42:J43" si="22">I43</f>
        <v>604696</v>
      </c>
      <c r="J42" s="64">
        <f t="shared" si="22"/>
        <v>604696</v>
      </c>
    </row>
    <row r="43" spans="1:10" ht="31.5" x14ac:dyDescent="0.25">
      <c r="A43" s="19" t="s">
        <v>279</v>
      </c>
      <c r="B43" s="66" t="s">
        <v>127</v>
      </c>
      <c r="C43" s="66" t="s">
        <v>224</v>
      </c>
      <c r="D43" s="166" t="s">
        <v>173</v>
      </c>
      <c r="E43" s="67">
        <v>940</v>
      </c>
      <c r="F43" s="67">
        <v>80020</v>
      </c>
      <c r="G43" s="67"/>
      <c r="H43" s="64">
        <f>H44</f>
        <v>604696</v>
      </c>
      <c r="I43" s="64">
        <f t="shared" si="22"/>
        <v>604696</v>
      </c>
      <c r="J43" s="64">
        <f t="shared" si="22"/>
        <v>604696</v>
      </c>
    </row>
    <row r="44" spans="1:10" ht="78.75" x14ac:dyDescent="0.25">
      <c r="A44" s="19" t="s">
        <v>131</v>
      </c>
      <c r="B44" s="66" t="s">
        <v>127</v>
      </c>
      <c r="C44" s="66" t="s">
        <v>224</v>
      </c>
      <c r="D44" s="166" t="s">
        <v>173</v>
      </c>
      <c r="E44" s="67">
        <v>940</v>
      </c>
      <c r="F44" s="67">
        <v>80020</v>
      </c>
      <c r="G44" s="20" t="s">
        <v>132</v>
      </c>
      <c r="H44" s="64">
        <f>H45</f>
        <v>604696</v>
      </c>
      <c r="I44" s="64">
        <f t="shared" ref="I44:J44" si="23">I45</f>
        <v>604696</v>
      </c>
      <c r="J44" s="64">
        <f t="shared" si="23"/>
        <v>604696</v>
      </c>
    </row>
    <row r="45" spans="1:10" ht="31.5" x14ac:dyDescent="0.25">
      <c r="A45" s="19" t="s">
        <v>133</v>
      </c>
      <c r="B45" s="66" t="s">
        <v>127</v>
      </c>
      <c r="C45" s="66" t="s">
        <v>224</v>
      </c>
      <c r="D45" s="166" t="s">
        <v>173</v>
      </c>
      <c r="E45" s="67">
        <v>940</v>
      </c>
      <c r="F45" s="67">
        <v>80020</v>
      </c>
      <c r="G45" s="20" t="s">
        <v>134</v>
      </c>
      <c r="H45" s="64">
        <f>'Приложение №5'!E11</f>
        <v>604696</v>
      </c>
      <c r="I45" s="64">
        <f>'Приложение №5'!F11</f>
        <v>604696</v>
      </c>
      <c r="J45" s="64">
        <f>'Приложение №5'!G11</f>
        <v>604696</v>
      </c>
    </row>
    <row r="46" spans="1:10" s="18" customFormat="1" ht="47.25" x14ac:dyDescent="0.25">
      <c r="A46" s="174" t="s">
        <v>326</v>
      </c>
      <c r="B46" s="167" t="s">
        <v>127</v>
      </c>
      <c r="C46" s="69">
        <v>0</v>
      </c>
      <c r="D46" s="167" t="s">
        <v>226</v>
      </c>
      <c r="E46" s="67"/>
      <c r="F46" s="172"/>
      <c r="G46" s="14"/>
      <c r="H46" s="71">
        <f>H47</f>
        <v>27840</v>
      </c>
      <c r="I46" s="71">
        <f t="shared" ref="I46:J49" si="24">I47</f>
        <v>27840</v>
      </c>
      <c r="J46" s="71">
        <f t="shared" si="24"/>
        <v>27840</v>
      </c>
    </row>
    <row r="47" spans="1:10" x14ac:dyDescent="0.25">
      <c r="A47" s="63" t="s">
        <v>278</v>
      </c>
      <c r="B47" s="166" t="s">
        <v>127</v>
      </c>
      <c r="C47" s="66">
        <v>0</v>
      </c>
      <c r="D47" s="166" t="s">
        <v>226</v>
      </c>
      <c r="E47" s="67">
        <v>940</v>
      </c>
      <c r="F47" s="67"/>
      <c r="G47" s="20"/>
      <c r="H47" s="64">
        <f>H48</f>
        <v>27840</v>
      </c>
      <c r="I47" s="64">
        <f t="shared" si="24"/>
        <v>27840</v>
      </c>
      <c r="J47" s="64">
        <f t="shared" si="24"/>
        <v>27840</v>
      </c>
    </row>
    <row r="48" spans="1:10" ht="47.25" x14ac:dyDescent="0.25">
      <c r="A48" s="175" t="s">
        <v>326</v>
      </c>
      <c r="B48" s="166" t="s">
        <v>127</v>
      </c>
      <c r="C48" s="66">
        <v>0</v>
      </c>
      <c r="D48" s="166" t="s">
        <v>226</v>
      </c>
      <c r="E48" s="67">
        <v>940</v>
      </c>
      <c r="F48" s="67">
        <v>83300</v>
      </c>
      <c r="G48" s="20"/>
      <c r="H48" s="64">
        <f>H49</f>
        <v>27840</v>
      </c>
      <c r="I48" s="64">
        <f t="shared" si="24"/>
        <v>27840</v>
      </c>
      <c r="J48" s="64">
        <f t="shared" si="24"/>
        <v>27840</v>
      </c>
    </row>
    <row r="49" spans="1:10" ht="31.5" x14ac:dyDescent="0.25">
      <c r="A49" s="46" t="s">
        <v>135</v>
      </c>
      <c r="B49" s="166" t="s">
        <v>127</v>
      </c>
      <c r="C49" s="66">
        <v>0</v>
      </c>
      <c r="D49" s="166" t="s">
        <v>226</v>
      </c>
      <c r="E49" s="67">
        <v>940</v>
      </c>
      <c r="F49" s="67">
        <v>83300</v>
      </c>
      <c r="G49" s="20">
        <v>200</v>
      </c>
      <c r="H49" s="64">
        <f>H50</f>
        <v>27840</v>
      </c>
      <c r="I49" s="64">
        <f t="shared" si="24"/>
        <v>27840</v>
      </c>
      <c r="J49" s="64">
        <f t="shared" si="24"/>
        <v>27840</v>
      </c>
    </row>
    <row r="50" spans="1:10" ht="31.5" x14ac:dyDescent="0.25">
      <c r="A50" s="46" t="s">
        <v>137</v>
      </c>
      <c r="B50" s="166" t="s">
        <v>127</v>
      </c>
      <c r="C50" s="66">
        <v>0</v>
      </c>
      <c r="D50" s="166" t="s">
        <v>226</v>
      </c>
      <c r="E50" s="67">
        <v>940</v>
      </c>
      <c r="F50" s="67">
        <v>83300</v>
      </c>
      <c r="G50" s="20">
        <v>240</v>
      </c>
      <c r="H50" s="64">
        <f>'Приложение №5'!E54</f>
        <v>27840</v>
      </c>
      <c r="I50" s="64">
        <f>'Приложение №5'!F54</f>
        <v>27840</v>
      </c>
      <c r="J50" s="64">
        <f>'Приложение №5'!G54</f>
        <v>27840</v>
      </c>
    </row>
    <row r="51" spans="1:10" s="18" customFormat="1" ht="31.5" x14ac:dyDescent="0.25">
      <c r="A51" s="72" t="s">
        <v>305</v>
      </c>
      <c r="B51" s="69" t="s">
        <v>227</v>
      </c>
      <c r="C51" s="70"/>
      <c r="D51" s="70"/>
      <c r="E51" s="70"/>
      <c r="F51" s="70"/>
      <c r="G51" s="70"/>
      <c r="H51" s="71">
        <f>H52+H57+H62+H67+H72</f>
        <v>2517575.69</v>
      </c>
      <c r="I51" s="71">
        <f t="shared" ref="I51:J51" si="25">I52+I57+I62+I67+I72</f>
        <v>1519653.35</v>
      </c>
      <c r="J51" s="71">
        <f t="shared" si="25"/>
        <v>1375377.12</v>
      </c>
    </row>
    <row r="52" spans="1:10" s="18" customFormat="1" x14ac:dyDescent="0.25">
      <c r="A52" s="68" t="s">
        <v>300</v>
      </c>
      <c r="B52" s="69" t="s">
        <v>227</v>
      </c>
      <c r="C52" s="69" t="s">
        <v>224</v>
      </c>
      <c r="D52" s="69" t="s">
        <v>127</v>
      </c>
      <c r="E52" s="70"/>
      <c r="F52" s="70"/>
      <c r="G52" s="70"/>
      <c r="H52" s="71">
        <f>H53</f>
        <v>819580</v>
      </c>
      <c r="I52" s="71">
        <f t="shared" ref="I52:J53" si="26">I53</f>
        <v>819580</v>
      </c>
      <c r="J52" s="71">
        <f t="shared" si="26"/>
        <v>819580</v>
      </c>
    </row>
    <row r="53" spans="1:10" x14ac:dyDescent="0.25">
      <c r="A53" s="63" t="s">
        <v>278</v>
      </c>
      <c r="B53" s="66" t="s">
        <v>227</v>
      </c>
      <c r="C53" s="66" t="s">
        <v>224</v>
      </c>
      <c r="D53" s="66" t="s">
        <v>127</v>
      </c>
      <c r="E53" s="67">
        <v>940</v>
      </c>
      <c r="F53" s="67"/>
      <c r="G53" s="67"/>
      <c r="H53" s="64">
        <f>H54</f>
        <v>819580</v>
      </c>
      <c r="I53" s="64">
        <f t="shared" si="26"/>
        <v>819580</v>
      </c>
      <c r="J53" s="64">
        <f t="shared" si="26"/>
        <v>819580</v>
      </c>
    </row>
    <row r="54" spans="1:10" x14ac:dyDescent="0.25">
      <c r="A54" s="46" t="s">
        <v>171</v>
      </c>
      <c r="B54" s="66" t="s">
        <v>227</v>
      </c>
      <c r="C54" s="66" t="s">
        <v>224</v>
      </c>
      <c r="D54" s="66" t="s">
        <v>127</v>
      </c>
      <c r="E54" s="67">
        <v>940</v>
      </c>
      <c r="F54" s="67">
        <v>81690</v>
      </c>
      <c r="G54" s="67"/>
      <c r="H54" s="64">
        <f>H55</f>
        <v>819580</v>
      </c>
      <c r="I54" s="64">
        <f t="shared" ref="I54:J54" si="27">I55</f>
        <v>819580</v>
      </c>
      <c r="J54" s="64">
        <f t="shared" si="27"/>
        <v>819580</v>
      </c>
    </row>
    <row r="55" spans="1:10" ht="31.5" x14ac:dyDescent="0.25">
      <c r="A55" s="46" t="s">
        <v>135</v>
      </c>
      <c r="B55" s="66" t="s">
        <v>227</v>
      </c>
      <c r="C55" s="66" t="s">
        <v>224</v>
      </c>
      <c r="D55" s="66" t="s">
        <v>127</v>
      </c>
      <c r="E55" s="67">
        <v>940</v>
      </c>
      <c r="F55" s="67">
        <v>81690</v>
      </c>
      <c r="G55" s="35" t="s">
        <v>136</v>
      </c>
      <c r="H55" s="64">
        <f>H56</f>
        <v>819580</v>
      </c>
      <c r="I55" s="64">
        <f t="shared" ref="I55:J55" si="28">I56</f>
        <v>819580</v>
      </c>
      <c r="J55" s="64">
        <f t="shared" si="28"/>
        <v>819580</v>
      </c>
    </row>
    <row r="56" spans="1:10" ht="31.5" x14ac:dyDescent="0.25">
      <c r="A56" s="46" t="s">
        <v>137</v>
      </c>
      <c r="B56" s="66" t="s">
        <v>227</v>
      </c>
      <c r="C56" s="66" t="s">
        <v>224</v>
      </c>
      <c r="D56" s="66" t="s">
        <v>127</v>
      </c>
      <c r="E56" s="67">
        <v>940</v>
      </c>
      <c r="F56" s="67">
        <v>81690</v>
      </c>
      <c r="G56" s="35" t="s">
        <v>138</v>
      </c>
      <c r="H56" s="64">
        <f>'Приложение №5'!E74</f>
        <v>819580</v>
      </c>
      <c r="I56" s="64">
        <f>'Приложение №5'!F74</f>
        <v>819580</v>
      </c>
      <c r="J56" s="64">
        <f>'Приложение №5'!G74</f>
        <v>819580</v>
      </c>
    </row>
    <row r="57" spans="1:10" s="18" customFormat="1" ht="31.5" x14ac:dyDescent="0.25">
      <c r="A57" s="68" t="s">
        <v>172</v>
      </c>
      <c r="B57" s="69" t="s">
        <v>227</v>
      </c>
      <c r="C57" s="69" t="s">
        <v>224</v>
      </c>
      <c r="D57" s="69" t="s">
        <v>227</v>
      </c>
      <c r="E57" s="70"/>
      <c r="F57" s="70"/>
      <c r="G57" s="70"/>
      <c r="H57" s="71">
        <f>H58</f>
        <v>109000</v>
      </c>
      <c r="I57" s="71">
        <f t="shared" ref="I57:J57" si="29">I58</f>
        <v>109000</v>
      </c>
      <c r="J57" s="71">
        <f t="shared" si="29"/>
        <v>109000</v>
      </c>
    </row>
    <row r="58" spans="1:10" x14ac:dyDescent="0.25">
      <c r="A58" s="63" t="s">
        <v>278</v>
      </c>
      <c r="B58" s="66" t="s">
        <v>227</v>
      </c>
      <c r="C58" s="66" t="s">
        <v>224</v>
      </c>
      <c r="D58" s="66" t="s">
        <v>227</v>
      </c>
      <c r="E58" s="67">
        <v>940</v>
      </c>
      <c r="F58" s="67"/>
      <c r="G58" s="67"/>
      <c r="H58" s="64">
        <f>H59</f>
        <v>109000</v>
      </c>
      <c r="I58" s="64">
        <f t="shared" ref="I58:J58" si="30">I59</f>
        <v>109000</v>
      </c>
      <c r="J58" s="64">
        <f t="shared" si="30"/>
        <v>109000</v>
      </c>
    </row>
    <row r="59" spans="1:10" ht="31.5" x14ac:dyDescent="0.25">
      <c r="A59" s="46" t="s">
        <v>172</v>
      </c>
      <c r="B59" s="66" t="s">
        <v>227</v>
      </c>
      <c r="C59" s="66" t="s">
        <v>224</v>
      </c>
      <c r="D59" s="66" t="s">
        <v>227</v>
      </c>
      <c r="E59" s="67">
        <v>940</v>
      </c>
      <c r="F59" s="67">
        <v>81710</v>
      </c>
      <c r="G59" s="67"/>
      <c r="H59" s="64">
        <f>H60</f>
        <v>109000</v>
      </c>
      <c r="I59" s="64">
        <f t="shared" ref="I59:J59" si="31">I60</f>
        <v>109000</v>
      </c>
      <c r="J59" s="64">
        <f t="shared" si="31"/>
        <v>109000</v>
      </c>
    </row>
    <row r="60" spans="1:10" ht="31.5" x14ac:dyDescent="0.25">
      <c r="A60" s="46" t="s">
        <v>135</v>
      </c>
      <c r="B60" s="66" t="s">
        <v>227</v>
      </c>
      <c r="C60" s="66" t="s">
        <v>224</v>
      </c>
      <c r="D60" s="66" t="s">
        <v>227</v>
      </c>
      <c r="E60" s="67">
        <v>940</v>
      </c>
      <c r="F60" s="67">
        <v>81710</v>
      </c>
      <c r="G60" s="35" t="s">
        <v>136</v>
      </c>
      <c r="H60" s="64">
        <f>H61</f>
        <v>109000</v>
      </c>
      <c r="I60" s="64">
        <f t="shared" ref="I60:J60" si="32">I61</f>
        <v>109000</v>
      </c>
      <c r="J60" s="64">
        <f t="shared" si="32"/>
        <v>109000</v>
      </c>
    </row>
    <row r="61" spans="1:10" ht="31.5" x14ac:dyDescent="0.25">
      <c r="A61" s="46" t="s">
        <v>137</v>
      </c>
      <c r="B61" s="66" t="s">
        <v>227</v>
      </c>
      <c r="C61" s="66" t="s">
        <v>224</v>
      </c>
      <c r="D61" s="66" t="s">
        <v>227</v>
      </c>
      <c r="E61" s="67">
        <v>940</v>
      </c>
      <c r="F61" s="67">
        <v>81710</v>
      </c>
      <c r="G61" s="35" t="s">
        <v>138</v>
      </c>
      <c r="H61" s="64">
        <f>'Приложение №5'!E77</f>
        <v>109000</v>
      </c>
      <c r="I61" s="64">
        <f>'Приложение №5'!F77</f>
        <v>109000</v>
      </c>
      <c r="J61" s="64">
        <f>'Приложение №5'!G77</f>
        <v>109000</v>
      </c>
    </row>
    <row r="62" spans="1:10" s="18" customFormat="1" x14ac:dyDescent="0.25">
      <c r="A62" s="68" t="s">
        <v>301</v>
      </c>
      <c r="B62" s="69" t="s">
        <v>227</v>
      </c>
      <c r="C62" s="69" t="s">
        <v>224</v>
      </c>
      <c r="D62" s="69" t="s">
        <v>158</v>
      </c>
      <c r="E62" s="70"/>
      <c r="F62" s="70"/>
      <c r="G62" s="70"/>
      <c r="H62" s="71">
        <f>H63</f>
        <v>706889.59</v>
      </c>
      <c r="I62" s="71">
        <f t="shared" ref="I62:J62" si="33">I63</f>
        <v>560073.35</v>
      </c>
      <c r="J62" s="71">
        <f t="shared" si="33"/>
        <v>415797.12</v>
      </c>
    </row>
    <row r="63" spans="1:10" x14ac:dyDescent="0.25">
      <c r="A63" s="63" t="s">
        <v>278</v>
      </c>
      <c r="B63" s="66" t="s">
        <v>227</v>
      </c>
      <c r="C63" s="66" t="s">
        <v>224</v>
      </c>
      <c r="D63" s="66" t="s">
        <v>158</v>
      </c>
      <c r="E63" s="67">
        <v>940</v>
      </c>
      <c r="F63" s="67"/>
      <c r="G63" s="67"/>
      <c r="H63" s="64">
        <f>H64</f>
        <v>706889.59</v>
      </c>
      <c r="I63" s="64">
        <f t="shared" ref="I63:J63" si="34">I64</f>
        <v>560073.35</v>
      </c>
      <c r="J63" s="64">
        <f t="shared" si="34"/>
        <v>415797.12</v>
      </c>
    </row>
    <row r="64" spans="1:10" x14ac:dyDescent="0.25">
      <c r="A64" s="63" t="s">
        <v>228</v>
      </c>
      <c r="B64" s="66" t="s">
        <v>227</v>
      </c>
      <c r="C64" s="66" t="s">
        <v>224</v>
      </c>
      <c r="D64" s="66" t="s">
        <v>158</v>
      </c>
      <c r="E64" s="67">
        <v>940</v>
      </c>
      <c r="F64" s="67">
        <v>81730</v>
      </c>
      <c r="G64" s="67"/>
      <c r="H64" s="64">
        <f>H65</f>
        <v>706889.59</v>
      </c>
      <c r="I64" s="64">
        <f t="shared" ref="I64:J64" si="35">I65</f>
        <v>560073.35</v>
      </c>
      <c r="J64" s="64">
        <f t="shared" si="35"/>
        <v>415797.12</v>
      </c>
    </row>
    <row r="65" spans="1:10" ht="31.5" x14ac:dyDescent="0.25">
      <c r="A65" s="46" t="s">
        <v>135</v>
      </c>
      <c r="B65" s="66" t="s">
        <v>227</v>
      </c>
      <c r="C65" s="66" t="s">
        <v>224</v>
      </c>
      <c r="D65" s="66" t="s">
        <v>158</v>
      </c>
      <c r="E65" s="67">
        <v>940</v>
      </c>
      <c r="F65" s="67">
        <v>81730</v>
      </c>
      <c r="G65" s="35" t="s">
        <v>136</v>
      </c>
      <c r="H65" s="64">
        <f>H66</f>
        <v>706889.59</v>
      </c>
      <c r="I65" s="64">
        <f t="shared" ref="I65:J65" si="36">I66</f>
        <v>560073.35</v>
      </c>
      <c r="J65" s="64">
        <f t="shared" si="36"/>
        <v>415797.12</v>
      </c>
    </row>
    <row r="66" spans="1:10" ht="31.5" x14ac:dyDescent="0.25">
      <c r="A66" s="46" t="s">
        <v>137</v>
      </c>
      <c r="B66" s="66" t="s">
        <v>227</v>
      </c>
      <c r="C66" s="66" t="s">
        <v>224</v>
      </c>
      <c r="D66" s="66" t="s">
        <v>158</v>
      </c>
      <c r="E66" s="67">
        <v>940</v>
      </c>
      <c r="F66" s="67">
        <v>81730</v>
      </c>
      <c r="G66" s="35" t="s">
        <v>138</v>
      </c>
      <c r="H66" s="64">
        <f>'Приложение №5'!E80</f>
        <v>706889.59</v>
      </c>
      <c r="I66" s="64">
        <f>'Приложение №5'!F80</f>
        <v>560073.35</v>
      </c>
      <c r="J66" s="64">
        <f>'Приложение №5'!G80</f>
        <v>415797.12</v>
      </c>
    </row>
    <row r="67" spans="1:10" s="18" customFormat="1" x14ac:dyDescent="0.25">
      <c r="A67" s="51" t="s">
        <v>299</v>
      </c>
      <c r="B67" s="69" t="s">
        <v>227</v>
      </c>
      <c r="C67" s="69" t="s">
        <v>224</v>
      </c>
      <c r="D67" s="69" t="s">
        <v>128</v>
      </c>
      <c r="E67" s="164"/>
      <c r="F67" s="164"/>
      <c r="G67" s="42"/>
      <c r="H67" s="71">
        <f>H68</f>
        <v>31000</v>
      </c>
      <c r="I67" s="71">
        <f t="shared" ref="I67:J70" si="37">I68</f>
        <v>31000</v>
      </c>
      <c r="J67" s="71">
        <f t="shared" si="37"/>
        <v>31000</v>
      </c>
    </row>
    <row r="68" spans="1:10" x14ac:dyDescent="0.25">
      <c r="A68" s="46" t="s">
        <v>278</v>
      </c>
      <c r="B68" s="66" t="s">
        <v>227</v>
      </c>
      <c r="C68" s="66" t="s">
        <v>224</v>
      </c>
      <c r="D68" s="66" t="s">
        <v>128</v>
      </c>
      <c r="E68" s="67">
        <v>940</v>
      </c>
      <c r="F68" s="67"/>
      <c r="G68" s="35"/>
      <c r="H68" s="64">
        <f>H69</f>
        <v>31000</v>
      </c>
      <c r="I68" s="64">
        <f t="shared" si="37"/>
        <v>31000</v>
      </c>
      <c r="J68" s="64">
        <f t="shared" si="37"/>
        <v>31000</v>
      </c>
    </row>
    <row r="69" spans="1:10" ht="31.5" x14ac:dyDescent="0.25">
      <c r="A69" s="46" t="s">
        <v>169</v>
      </c>
      <c r="B69" s="66" t="s">
        <v>227</v>
      </c>
      <c r="C69" s="66" t="s">
        <v>224</v>
      </c>
      <c r="D69" s="66" t="s">
        <v>128</v>
      </c>
      <c r="E69" s="67">
        <v>940</v>
      </c>
      <c r="F69" s="67">
        <v>83360</v>
      </c>
      <c r="G69" s="35"/>
      <c r="H69" s="64">
        <f>H70</f>
        <v>31000</v>
      </c>
      <c r="I69" s="64">
        <f t="shared" si="37"/>
        <v>31000</v>
      </c>
      <c r="J69" s="64">
        <f t="shared" si="37"/>
        <v>31000</v>
      </c>
    </row>
    <row r="70" spans="1:10" x14ac:dyDescent="0.25">
      <c r="A70" s="46" t="s">
        <v>139</v>
      </c>
      <c r="B70" s="66" t="s">
        <v>227</v>
      </c>
      <c r="C70" s="66" t="s">
        <v>224</v>
      </c>
      <c r="D70" s="66" t="s">
        <v>128</v>
      </c>
      <c r="E70" s="67">
        <v>940</v>
      </c>
      <c r="F70" s="67">
        <v>83360</v>
      </c>
      <c r="G70" s="168">
        <v>800</v>
      </c>
      <c r="H70" s="64">
        <f>H71</f>
        <v>31000</v>
      </c>
      <c r="I70" s="64">
        <f t="shared" si="37"/>
        <v>31000</v>
      </c>
      <c r="J70" s="64">
        <f t="shared" si="37"/>
        <v>31000</v>
      </c>
    </row>
    <row r="71" spans="1:10" x14ac:dyDescent="0.25">
      <c r="A71" s="46" t="s">
        <v>141</v>
      </c>
      <c r="B71" s="66" t="s">
        <v>227</v>
      </c>
      <c r="C71" s="66" t="s">
        <v>224</v>
      </c>
      <c r="D71" s="66" t="s">
        <v>128</v>
      </c>
      <c r="E71" s="67">
        <v>940</v>
      </c>
      <c r="F71" s="67">
        <v>83360</v>
      </c>
      <c r="G71" s="168">
        <v>850</v>
      </c>
      <c r="H71" s="64">
        <f>'Приложение №5'!E70</f>
        <v>31000</v>
      </c>
      <c r="I71" s="64">
        <f>'Приложение №5'!F70</f>
        <v>31000</v>
      </c>
      <c r="J71" s="64">
        <f>'Приложение №5'!G70</f>
        <v>31000</v>
      </c>
    </row>
    <row r="72" spans="1:10" s="18" customFormat="1" ht="47.25" x14ac:dyDescent="0.25">
      <c r="A72" s="30" t="s">
        <v>308</v>
      </c>
      <c r="B72" s="69" t="s">
        <v>227</v>
      </c>
      <c r="C72" s="69" t="s">
        <v>224</v>
      </c>
      <c r="D72" s="167" t="s">
        <v>162</v>
      </c>
      <c r="E72" s="169"/>
      <c r="F72" s="169"/>
      <c r="G72" s="170"/>
      <c r="H72" s="71">
        <f>H73</f>
        <v>851106.1</v>
      </c>
      <c r="I72" s="71">
        <f t="shared" ref="I72:J75" si="38">I73</f>
        <v>0</v>
      </c>
      <c r="J72" s="71">
        <f t="shared" si="38"/>
        <v>0</v>
      </c>
    </row>
    <row r="73" spans="1:10" x14ac:dyDescent="0.25">
      <c r="A73" s="46" t="s">
        <v>278</v>
      </c>
      <c r="B73" s="66" t="s">
        <v>227</v>
      </c>
      <c r="C73" s="66" t="s">
        <v>224</v>
      </c>
      <c r="D73" s="166" t="s">
        <v>162</v>
      </c>
      <c r="E73" s="67">
        <v>940</v>
      </c>
      <c r="F73" s="67"/>
      <c r="G73" s="168"/>
      <c r="H73" s="64">
        <f>H74</f>
        <v>851106.1</v>
      </c>
      <c r="I73" s="64">
        <f t="shared" si="38"/>
        <v>0</v>
      </c>
      <c r="J73" s="64">
        <f t="shared" si="38"/>
        <v>0</v>
      </c>
    </row>
    <row r="74" spans="1:10" ht="236.25" x14ac:dyDescent="0.25">
      <c r="A74" s="46" t="s">
        <v>161</v>
      </c>
      <c r="B74" s="66" t="s">
        <v>227</v>
      </c>
      <c r="C74" s="66" t="s">
        <v>224</v>
      </c>
      <c r="D74" s="166" t="s">
        <v>162</v>
      </c>
      <c r="E74" s="67">
        <v>940</v>
      </c>
      <c r="F74" s="67">
        <v>83730</v>
      </c>
      <c r="G74" s="168"/>
      <c r="H74" s="64">
        <f>H75</f>
        <v>851106.1</v>
      </c>
      <c r="I74" s="64">
        <f t="shared" si="38"/>
        <v>0</v>
      </c>
      <c r="J74" s="64">
        <f t="shared" si="38"/>
        <v>0</v>
      </c>
    </row>
    <row r="75" spans="1:10" ht="31.5" x14ac:dyDescent="0.25">
      <c r="A75" s="46" t="s">
        <v>135</v>
      </c>
      <c r="B75" s="66" t="s">
        <v>227</v>
      </c>
      <c r="C75" s="66" t="s">
        <v>224</v>
      </c>
      <c r="D75" s="166" t="s">
        <v>162</v>
      </c>
      <c r="E75" s="67">
        <v>940</v>
      </c>
      <c r="F75" s="67">
        <v>83730</v>
      </c>
      <c r="G75" s="168">
        <v>200</v>
      </c>
      <c r="H75" s="64">
        <f>H76</f>
        <v>851106.1</v>
      </c>
      <c r="I75" s="64">
        <f t="shared" si="38"/>
        <v>0</v>
      </c>
      <c r="J75" s="64">
        <f t="shared" si="38"/>
        <v>0</v>
      </c>
    </row>
    <row r="76" spans="1:10" ht="31.5" x14ac:dyDescent="0.25">
      <c r="A76" s="46" t="s">
        <v>137</v>
      </c>
      <c r="B76" s="66" t="s">
        <v>227</v>
      </c>
      <c r="C76" s="66" t="s">
        <v>224</v>
      </c>
      <c r="D76" s="166" t="s">
        <v>162</v>
      </c>
      <c r="E76" s="67">
        <v>940</v>
      </c>
      <c r="F76" s="67">
        <v>83730</v>
      </c>
      <c r="G76" s="168">
        <v>240</v>
      </c>
      <c r="H76" s="64">
        <f>'Приложение №5'!E58</f>
        <v>851106.1</v>
      </c>
      <c r="I76" s="64">
        <f>'Приложение №5'!F58</f>
        <v>0</v>
      </c>
      <c r="J76" s="64">
        <f>'Приложение №5'!G58</f>
        <v>0</v>
      </c>
    </row>
    <row r="77" spans="1:10" s="18" customFormat="1" ht="78.75" x14ac:dyDescent="0.25">
      <c r="A77" s="72" t="s">
        <v>307</v>
      </c>
      <c r="B77" s="69" t="s">
        <v>158</v>
      </c>
      <c r="C77" s="70"/>
      <c r="D77" s="70"/>
      <c r="E77" s="70"/>
      <c r="F77" s="70"/>
      <c r="G77" s="70"/>
      <c r="H77" s="71">
        <f>H78</f>
        <v>359707.41</v>
      </c>
      <c r="I77" s="71">
        <f>I78</f>
        <v>359707.41</v>
      </c>
      <c r="J77" s="71">
        <f>J78</f>
        <v>359707.41</v>
      </c>
    </row>
    <row r="78" spans="1:10" s="18" customFormat="1" ht="94.5" x14ac:dyDescent="0.25">
      <c r="A78" s="68" t="s">
        <v>229</v>
      </c>
      <c r="B78" s="69" t="s">
        <v>158</v>
      </c>
      <c r="C78" s="69" t="s">
        <v>224</v>
      </c>
      <c r="D78" s="69" t="s">
        <v>127</v>
      </c>
      <c r="E78" s="70"/>
      <c r="F78" s="70"/>
      <c r="G78" s="70"/>
      <c r="H78" s="71">
        <f>H79</f>
        <v>359707.41</v>
      </c>
      <c r="I78" s="71">
        <f t="shared" ref="I78:J78" si="39">I79</f>
        <v>359707.41</v>
      </c>
      <c r="J78" s="71">
        <f t="shared" si="39"/>
        <v>359707.41</v>
      </c>
    </row>
    <row r="79" spans="1:10" x14ac:dyDescent="0.25">
      <c r="A79" s="63" t="s">
        <v>278</v>
      </c>
      <c r="B79" s="66" t="s">
        <v>158</v>
      </c>
      <c r="C79" s="66" t="s">
        <v>224</v>
      </c>
      <c r="D79" s="66" t="s">
        <v>127</v>
      </c>
      <c r="E79" s="67">
        <v>940</v>
      </c>
      <c r="F79" s="67"/>
      <c r="G79" s="67"/>
      <c r="H79" s="64">
        <f>H80</f>
        <v>359707.41</v>
      </c>
      <c r="I79" s="64">
        <f t="shared" ref="I79:J79" si="40">I80</f>
        <v>359707.41</v>
      </c>
      <c r="J79" s="64">
        <f t="shared" si="40"/>
        <v>359707.41</v>
      </c>
    </row>
    <row r="80" spans="1:10" ht="94.5" x14ac:dyDescent="0.25">
      <c r="A80" s="63" t="s">
        <v>229</v>
      </c>
      <c r="B80" s="66" t="s">
        <v>158</v>
      </c>
      <c r="C80" s="66" t="s">
        <v>224</v>
      </c>
      <c r="D80" s="66" t="s">
        <v>127</v>
      </c>
      <c r="E80" s="67">
        <v>940</v>
      </c>
      <c r="F80" s="67">
        <v>84260</v>
      </c>
      <c r="G80" s="67"/>
      <c r="H80" s="64">
        <f>H81</f>
        <v>359707.41</v>
      </c>
      <c r="I80" s="64">
        <f t="shared" ref="I80:J80" si="41">I81</f>
        <v>359707.41</v>
      </c>
      <c r="J80" s="64">
        <f t="shared" si="41"/>
        <v>359707.41</v>
      </c>
    </row>
    <row r="81" spans="1:10" x14ac:dyDescent="0.25">
      <c r="A81" s="46" t="s">
        <v>147</v>
      </c>
      <c r="B81" s="66" t="s">
        <v>158</v>
      </c>
      <c r="C81" s="66" t="s">
        <v>224</v>
      </c>
      <c r="D81" s="66" t="s">
        <v>127</v>
      </c>
      <c r="E81" s="67">
        <v>940</v>
      </c>
      <c r="F81" s="67">
        <v>84260</v>
      </c>
      <c r="G81" s="28" t="s">
        <v>148</v>
      </c>
      <c r="H81" s="64">
        <f>H82</f>
        <v>359707.41</v>
      </c>
      <c r="I81" s="64">
        <f t="shared" ref="I81:J81" si="42">I82</f>
        <v>359707.41</v>
      </c>
      <c r="J81" s="64">
        <f t="shared" si="42"/>
        <v>359707.41</v>
      </c>
    </row>
    <row r="82" spans="1:10" x14ac:dyDescent="0.25">
      <c r="A82" s="46" t="s">
        <v>36</v>
      </c>
      <c r="B82" s="66" t="s">
        <v>158</v>
      </c>
      <c r="C82" s="66" t="s">
        <v>224</v>
      </c>
      <c r="D82" s="66" t="s">
        <v>127</v>
      </c>
      <c r="E82" s="67">
        <v>940</v>
      </c>
      <c r="F82" s="67">
        <v>84260</v>
      </c>
      <c r="G82" s="28" t="s">
        <v>149</v>
      </c>
      <c r="H82" s="64">
        <f>'Приложение №5'!E85</f>
        <v>359707.41</v>
      </c>
      <c r="I82" s="64">
        <f>'Приложение №5'!F85</f>
        <v>359707.41</v>
      </c>
      <c r="J82" s="64">
        <f>'Приложение №5'!G85</f>
        <v>359707.41</v>
      </c>
    </row>
    <row r="83" spans="1:10" s="18" customFormat="1" x14ac:dyDescent="0.25">
      <c r="A83" s="72" t="s">
        <v>230</v>
      </c>
      <c r="B83" s="70">
        <v>70</v>
      </c>
      <c r="C83" s="70"/>
      <c r="D83" s="70"/>
      <c r="E83" s="70"/>
      <c r="F83" s="70"/>
      <c r="G83" s="70"/>
      <c r="H83" s="71">
        <f>H84</f>
        <v>1092833.73</v>
      </c>
      <c r="I83" s="71">
        <f t="shared" ref="I83:J83" si="43">I84</f>
        <v>1240538.97</v>
      </c>
      <c r="J83" s="71">
        <f t="shared" si="43"/>
        <v>1388244.2</v>
      </c>
    </row>
    <row r="84" spans="1:10" x14ac:dyDescent="0.25">
      <c r="A84" s="63" t="s">
        <v>278</v>
      </c>
      <c r="B84" s="67">
        <v>70</v>
      </c>
      <c r="C84" s="66" t="s">
        <v>224</v>
      </c>
      <c r="D84" s="66" t="s">
        <v>231</v>
      </c>
      <c r="E84" s="67">
        <v>940</v>
      </c>
      <c r="F84" s="67"/>
      <c r="G84" s="67"/>
      <c r="H84" s="64">
        <f>H85+H88+H91+H94+H97+H100</f>
        <v>1092833.73</v>
      </c>
      <c r="I84" s="64">
        <f t="shared" ref="I84:J84" si="44">I85+I88+I91+I94+I97+I100</f>
        <v>1240538.97</v>
      </c>
      <c r="J84" s="64">
        <f t="shared" si="44"/>
        <v>1388244.2</v>
      </c>
    </row>
    <row r="85" spans="1:10" x14ac:dyDescent="0.25">
      <c r="A85" s="46" t="s">
        <v>167</v>
      </c>
      <c r="B85" s="67">
        <v>70</v>
      </c>
      <c r="C85" s="66" t="s">
        <v>224</v>
      </c>
      <c r="D85" s="66" t="s">
        <v>231</v>
      </c>
      <c r="E85" s="67">
        <v>940</v>
      </c>
      <c r="F85" s="67">
        <v>81740</v>
      </c>
      <c r="G85" s="67"/>
      <c r="H85" s="64">
        <f>H86</f>
        <v>812448</v>
      </c>
      <c r="I85" s="64">
        <f t="shared" ref="I85:J85" si="45">I86</f>
        <v>812448</v>
      </c>
      <c r="J85" s="64">
        <f t="shared" si="45"/>
        <v>812448</v>
      </c>
    </row>
    <row r="86" spans="1:10" ht="31.5" x14ac:dyDescent="0.25">
      <c r="A86" s="46" t="s">
        <v>135</v>
      </c>
      <c r="B86" s="67">
        <v>70</v>
      </c>
      <c r="C86" s="66" t="s">
        <v>224</v>
      </c>
      <c r="D86" s="66" t="s">
        <v>231</v>
      </c>
      <c r="E86" s="67">
        <v>940</v>
      </c>
      <c r="F86" s="67">
        <v>81740</v>
      </c>
      <c r="G86" s="35" t="s">
        <v>136</v>
      </c>
      <c r="H86" s="64">
        <f>H87</f>
        <v>812448</v>
      </c>
      <c r="I86" s="64">
        <f t="shared" ref="I86:J86" si="46">I87</f>
        <v>812448</v>
      </c>
      <c r="J86" s="64">
        <f t="shared" si="46"/>
        <v>812448</v>
      </c>
    </row>
    <row r="87" spans="1:10" ht="31.5" x14ac:dyDescent="0.25">
      <c r="A87" s="46" t="s">
        <v>137</v>
      </c>
      <c r="B87" s="67">
        <v>70</v>
      </c>
      <c r="C87" s="66" t="s">
        <v>224</v>
      </c>
      <c r="D87" s="66" t="s">
        <v>231</v>
      </c>
      <c r="E87" s="67">
        <v>940</v>
      </c>
      <c r="F87" s="67">
        <v>81740</v>
      </c>
      <c r="G87" s="35" t="s">
        <v>138</v>
      </c>
      <c r="H87" s="64">
        <f>'Приложение №5'!E67</f>
        <v>812448</v>
      </c>
      <c r="I87" s="64">
        <f>'Приложение №5'!F67</f>
        <v>812448</v>
      </c>
      <c r="J87" s="64">
        <f>'Приложение №5'!G67</f>
        <v>812448</v>
      </c>
    </row>
    <row r="88" spans="1:10" x14ac:dyDescent="0.25">
      <c r="A88" s="46" t="s">
        <v>151</v>
      </c>
      <c r="B88" s="67">
        <v>70</v>
      </c>
      <c r="C88" s="66" t="s">
        <v>224</v>
      </c>
      <c r="D88" s="66" t="s">
        <v>231</v>
      </c>
      <c r="E88" s="67">
        <v>940</v>
      </c>
      <c r="F88" s="67">
        <v>83030</v>
      </c>
      <c r="G88" s="67"/>
      <c r="H88" s="64">
        <f>H89</f>
        <v>4000</v>
      </c>
      <c r="I88" s="64">
        <f t="shared" ref="I88:J88" si="47">I89</f>
        <v>4000</v>
      </c>
      <c r="J88" s="64">
        <f t="shared" si="47"/>
        <v>4000</v>
      </c>
    </row>
    <row r="89" spans="1:10" x14ac:dyDescent="0.25">
      <c r="A89" s="46" t="s">
        <v>139</v>
      </c>
      <c r="B89" s="67">
        <v>70</v>
      </c>
      <c r="C89" s="66" t="s">
        <v>224</v>
      </c>
      <c r="D89" s="66" t="s">
        <v>231</v>
      </c>
      <c r="E89" s="67">
        <v>940</v>
      </c>
      <c r="F89" s="67">
        <v>83030</v>
      </c>
      <c r="G89" s="28" t="s">
        <v>140</v>
      </c>
      <c r="H89" s="64">
        <f>H90</f>
        <v>4000</v>
      </c>
      <c r="I89" s="64">
        <f t="shared" ref="I89:J89" si="48">I90</f>
        <v>4000</v>
      </c>
      <c r="J89" s="64">
        <f t="shared" si="48"/>
        <v>4000</v>
      </c>
    </row>
    <row r="90" spans="1:10" x14ac:dyDescent="0.25">
      <c r="A90" s="46" t="s">
        <v>153</v>
      </c>
      <c r="B90" s="67">
        <v>70</v>
      </c>
      <c r="C90" s="66" t="s">
        <v>224</v>
      </c>
      <c r="D90" s="66" t="s">
        <v>231</v>
      </c>
      <c r="E90" s="67">
        <v>940</v>
      </c>
      <c r="F90" s="67">
        <v>83030</v>
      </c>
      <c r="G90" s="28" t="s">
        <v>154</v>
      </c>
      <c r="H90" s="64">
        <f>'Приложение №5'!E30</f>
        <v>4000</v>
      </c>
      <c r="I90" s="64">
        <f>'Приложение №5'!F30</f>
        <v>4000</v>
      </c>
      <c r="J90" s="64">
        <f>'Приложение №5'!G30</f>
        <v>4000</v>
      </c>
    </row>
    <row r="91" spans="1:10" ht="78.75" x14ac:dyDescent="0.25">
      <c r="A91" s="27" t="s">
        <v>282</v>
      </c>
      <c r="B91" s="67">
        <v>70</v>
      </c>
      <c r="C91" s="66" t="s">
        <v>224</v>
      </c>
      <c r="D91" s="66" t="s">
        <v>231</v>
      </c>
      <c r="E91" s="67">
        <v>940</v>
      </c>
      <c r="F91" s="67">
        <v>81110</v>
      </c>
      <c r="G91" s="67"/>
      <c r="H91" s="64">
        <f>H92</f>
        <v>45000</v>
      </c>
      <c r="I91" s="64">
        <f t="shared" ref="I91:J91" si="49">I92</f>
        <v>45000</v>
      </c>
      <c r="J91" s="64">
        <f t="shared" si="49"/>
        <v>45000</v>
      </c>
    </row>
    <row r="92" spans="1:10" ht="31.5" x14ac:dyDescent="0.25">
      <c r="A92" s="27" t="s">
        <v>135</v>
      </c>
      <c r="B92" s="67">
        <v>70</v>
      </c>
      <c r="C92" s="66" t="s">
        <v>224</v>
      </c>
      <c r="D92" s="66" t="s">
        <v>231</v>
      </c>
      <c r="E92" s="67">
        <v>940</v>
      </c>
      <c r="F92" s="67">
        <v>81110</v>
      </c>
      <c r="G92" s="28" t="s">
        <v>136</v>
      </c>
      <c r="H92" s="64">
        <f>H93</f>
        <v>45000</v>
      </c>
      <c r="I92" s="64">
        <f t="shared" ref="I92:J92" si="50">I93</f>
        <v>45000</v>
      </c>
      <c r="J92" s="64">
        <f t="shared" si="50"/>
        <v>45000</v>
      </c>
    </row>
    <row r="93" spans="1:10" ht="31.5" x14ac:dyDescent="0.25">
      <c r="A93" s="27" t="s">
        <v>137</v>
      </c>
      <c r="B93" s="67">
        <v>70</v>
      </c>
      <c r="C93" s="66" t="s">
        <v>224</v>
      </c>
      <c r="D93" s="66" t="s">
        <v>231</v>
      </c>
      <c r="E93" s="67">
        <v>940</v>
      </c>
      <c r="F93" s="67">
        <v>81110</v>
      </c>
      <c r="G93" s="28" t="s">
        <v>138</v>
      </c>
      <c r="H93" s="37">
        <f>'Приложение №5'!E49</f>
        <v>45000</v>
      </c>
      <c r="I93" s="37">
        <f>'Приложение №5'!F49</f>
        <v>45000</v>
      </c>
      <c r="J93" s="37">
        <f>'Приложение №5'!G49</f>
        <v>45000</v>
      </c>
    </row>
    <row r="94" spans="1:10" x14ac:dyDescent="0.25">
      <c r="A94" s="46" t="s">
        <v>183</v>
      </c>
      <c r="B94" s="67">
        <v>70</v>
      </c>
      <c r="C94" s="66" t="s">
        <v>224</v>
      </c>
      <c r="D94" s="66" t="s">
        <v>231</v>
      </c>
      <c r="E94" s="67">
        <v>940</v>
      </c>
      <c r="F94" s="67">
        <v>83690</v>
      </c>
      <c r="G94" s="67"/>
      <c r="H94" s="64">
        <f>H95</f>
        <v>0</v>
      </c>
      <c r="I94" s="64">
        <f t="shared" ref="I94:J94" si="51">I95</f>
        <v>147705.24</v>
      </c>
      <c r="J94" s="64">
        <f t="shared" si="51"/>
        <v>295410.46999999997</v>
      </c>
    </row>
    <row r="95" spans="1:10" x14ac:dyDescent="0.25">
      <c r="A95" s="46" t="s">
        <v>183</v>
      </c>
      <c r="B95" s="67">
        <v>70</v>
      </c>
      <c r="C95" s="66" t="s">
        <v>224</v>
      </c>
      <c r="D95" s="66" t="s">
        <v>231</v>
      </c>
      <c r="E95" s="67">
        <v>940</v>
      </c>
      <c r="F95" s="67">
        <v>83690</v>
      </c>
      <c r="G95" s="28" t="s">
        <v>210</v>
      </c>
      <c r="H95" s="64">
        <f>H96</f>
        <v>0</v>
      </c>
      <c r="I95" s="64">
        <f t="shared" ref="I95:J95" si="52">I96</f>
        <v>147705.24</v>
      </c>
      <c r="J95" s="64">
        <f t="shared" si="52"/>
        <v>295410.46999999997</v>
      </c>
    </row>
    <row r="96" spans="1:10" x14ac:dyDescent="0.25">
      <c r="A96" s="46" t="s">
        <v>183</v>
      </c>
      <c r="B96" s="67">
        <v>70</v>
      </c>
      <c r="C96" s="66" t="s">
        <v>224</v>
      </c>
      <c r="D96" s="66" t="s">
        <v>231</v>
      </c>
      <c r="E96" s="67">
        <v>940</v>
      </c>
      <c r="F96" s="67">
        <v>83690</v>
      </c>
      <c r="G96" s="28" t="s">
        <v>211</v>
      </c>
      <c r="H96" s="64">
        <f>'Приложение №5'!E37</f>
        <v>0</v>
      </c>
      <c r="I96" s="64">
        <f>'Приложение №5'!F37</f>
        <v>147705.24</v>
      </c>
      <c r="J96" s="64">
        <f>'Приложение №5'!G37</f>
        <v>295410.46999999997</v>
      </c>
    </row>
    <row r="97" spans="1:10" ht="126" x14ac:dyDescent="0.25">
      <c r="A97" s="65" t="s">
        <v>164</v>
      </c>
      <c r="B97" s="67">
        <v>70</v>
      </c>
      <c r="C97" s="66" t="s">
        <v>224</v>
      </c>
      <c r="D97" s="66" t="s">
        <v>231</v>
      </c>
      <c r="E97" s="67">
        <v>940</v>
      </c>
      <c r="F97" s="67">
        <v>83760</v>
      </c>
      <c r="G97" s="67"/>
      <c r="H97" s="64">
        <f>H98</f>
        <v>222385.73</v>
      </c>
      <c r="I97" s="64">
        <f t="shared" ref="I97:J97" si="53">I98</f>
        <v>222385.73</v>
      </c>
      <c r="J97" s="64">
        <f t="shared" si="53"/>
        <v>222385.73</v>
      </c>
    </row>
    <row r="98" spans="1:10" ht="31.5" x14ac:dyDescent="0.25">
      <c r="A98" s="46" t="s">
        <v>135</v>
      </c>
      <c r="B98" s="67">
        <v>70</v>
      </c>
      <c r="C98" s="66" t="s">
        <v>224</v>
      </c>
      <c r="D98" s="66" t="s">
        <v>231</v>
      </c>
      <c r="E98" s="67">
        <v>940</v>
      </c>
      <c r="F98" s="67">
        <v>83760</v>
      </c>
      <c r="G98" s="35" t="s">
        <v>136</v>
      </c>
      <c r="H98" s="64">
        <f>H99</f>
        <v>222385.73</v>
      </c>
      <c r="I98" s="64">
        <f t="shared" ref="I98:J98" si="54">I99</f>
        <v>222385.73</v>
      </c>
      <c r="J98" s="64">
        <f t="shared" si="54"/>
        <v>222385.73</v>
      </c>
    </row>
    <row r="99" spans="1:10" ht="31.5" x14ac:dyDescent="0.25">
      <c r="A99" s="46" t="s">
        <v>137</v>
      </c>
      <c r="B99" s="67">
        <v>70</v>
      </c>
      <c r="C99" s="66" t="s">
        <v>224</v>
      </c>
      <c r="D99" s="66" t="s">
        <v>231</v>
      </c>
      <c r="E99" s="67">
        <v>940</v>
      </c>
      <c r="F99" s="67">
        <v>83760</v>
      </c>
      <c r="G99" s="35" t="s">
        <v>138</v>
      </c>
      <c r="H99" s="64">
        <f>'Приложение №5'!E63</f>
        <v>222385.73</v>
      </c>
      <c r="I99" s="64">
        <f>'Приложение №5'!F63</f>
        <v>222385.73</v>
      </c>
      <c r="J99" s="64">
        <f>'Приложение №5'!G63</f>
        <v>222385.73</v>
      </c>
    </row>
    <row r="100" spans="1:10" ht="78.75" x14ac:dyDescent="0.25">
      <c r="A100" s="46" t="s">
        <v>145</v>
      </c>
      <c r="B100" s="67">
        <v>70</v>
      </c>
      <c r="C100" s="66" t="s">
        <v>224</v>
      </c>
      <c r="D100" s="66" t="s">
        <v>231</v>
      </c>
      <c r="E100" s="67">
        <v>940</v>
      </c>
      <c r="F100" s="67">
        <v>84200</v>
      </c>
      <c r="G100" s="67"/>
      <c r="H100" s="64">
        <f>H101</f>
        <v>9000</v>
      </c>
      <c r="I100" s="64">
        <f t="shared" ref="I100:J100" si="55">I101</f>
        <v>9000</v>
      </c>
      <c r="J100" s="64">
        <f t="shared" si="55"/>
        <v>9000</v>
      </c>
    </row>
    <row r="101" spans="1:10" x14ac:dyDescent="0.25">
      <c r="A101" s="46" t="s">
        <v>147</v>
      </c>
      <c r="B101" s="67">
        <v>70</v>
      </c>
      <c r="C101" s="66" t="s">
        <v>224</v>
      </c>
      <c r="D101" s="66" t="s">
        <v>231</v>
      </c>
      <c r="E101" s="67">
        <v>940</v>
      </c>
      <c r="F101" s="67">
        <v>84200</v>
      </c>
      <c r="G101" s="28" t="s">
        <v>148</v>
      </c>
      <c r="H101" s="64">
        <f>H102</f>
        <v>9000</v>
      </c>
      <c r="I101" s="64">
        <f t="shared" ref="I101:J101" si="56">I102</f>
        <v>9000</v>
      </c>
      <c r="J101" s="64">
        <f t="shared" si="56"/>
        <v>9000</v>
      </c>
    </row>
    <row r="102" spans="1:10" x14ac:dyDescent="0.25">
      <c r="A102" s="46" t="s">
        <v>36</v>
      </c>
      <c r="B102" s="67">
        <v>70</v>
      </c>
      <c r="C102" s="66" t="s">
        <v>224</v>
      </c>
      <c r="D102" s="66" t="s">
        <v>231</v>
      </c>
      <c r="E102" s="67">
        <v>940</v>
      </c>
      <c r="F102" s="67">
        <v>84200</v>
      </c>
      <c r="G102" s="28" t="s">
        <v>149</v>
      </c>
      <c r="H102" s="64">
        <f>'Приложение №5'!E26</f>
        <v>9000</v>
      </c>
      <c r="I102" s="64">
        <f>'Приложение №5'!F26</f>
        <v>9000</v>
      </c>
      <c r="J102" s="64">
        <f>'Приложение №5'!G26</f>
        <v>9000</v>
      </c>
    </row>
    <row r="103" spans="1:10" s="18" customFormat="1" x14ac:dyDescent="0.25">
      <c r="A103" s="209" t="s">
        <v>232</v>
      </c>
      <c r="B103" s="209"/>
      <c r="C103" s="209"/>
      <c r="D103" s="209"/>
      <c r="E103" s="209"/>
      <c r="F103" s="209"/>
      <c r="G103" s="209"/>
      <c r="H103" s="71">
        <f>H6+H51+H77+H83</f>
        <v>6284897.8300000001</v>
      </c>
      <c r="I103" s="71">
        <f>I6+I51+I77+I83</f>
        <v>5434680.7300000004</v>
      </c>
      <c r="J103" s="71">
        <f>J6+J51+J77+J83</f>
        <v>5438109.7300000004</v>
      </c>
    </row>
    <row r="112" spans="1:10" x14ac:dyDescent="0.25">
      <c r="A112" s="62"/>
    </row>
    <row r="113" spans="1:1" x14ac:dyDescent="0.25">
      <c r="A113" s="62"/>
    </row>
    <row r="114" spans="1:1" x14ac:dyDescent="0.25">
      <c r="A114" s="62"/>
    </row>
    <row r="115" spans="1:1" x14ac:dyDescent="0.25">
      <c r="A115" s="62"/>
    </row>
    <row r="116" spans="1:1" x14ac:dyDescent="0.25">
      <c r="A116" s="62"/>
    </row>
    <row r="117" spans="1:1" x14ac:dyDescent="0.25">
      <c r="A117" s="62"/>
    </row>
    <row r="118" spans="1:1" x14ac:dyDescent="0.25">
      <c r="A118" s="62"/>
    </row>
    <row r="119" spans="1:1" x14ac:dyDescent="0.25">
      <c r="A119" s="62"/>
    </row>
    <row r="120" spans="1:1" x14ac:dyDescent="0.25">
      <c r="A120" s="62"/>
    </row>
    <row r="121" spans="1:1" x14ac:dyDescent="0.25">
      <c r="A121" s="62"/>
    </row>
    <row r="122" spans="1:1" x14ac:dyDescent="0.25">
      <c r="A122" s="62"/>
    </row>
    <row r="123" spans="1:1" x14ac:dyDescent="0.25">
      <c r="A123" s="62"/>
    </row>
    <row r="124" spans="1:1" x14ac:dyDescent="0.25">
      <c r="A124" s="62"/>
    </row>
    <row r="125" spans="1:1" x14ac:dyDescent="0.25">
      <c r="A125" s="62"/>
    </row>
    <row r="126" spans="1:1" x14ac:dyDescent="0.25">
      <c r="A126" s="62"/>
    </row>
    <row r="127" spans="1:1" x14ac:dyDescent="0.25">
      <c r="A127" s="62"/>
    </row>
    <row r="128" spans="1:1" x14ac:dyDescent="0.25">
      <c r="A128" s="62"/>
    </row>
    <row r="129" spans="1:1" x14ac:dyDescent="0.25">
      <c r="A129" s="62"/>
    </row>
    <row r="130" spans="1:1" x14ac:dyDescent="0.25">
      <c r="A130" s="62"/>
    </row>
    <row r="131" spans="1:1" x14ac:dyDescent="0.25">
      <c r="A131" s="62"/>
    </row>
    <row r="132" spans="1:1" x14ac:dyDescent="0.25">
      <c r="A132" s="62"/>
    </row>
    <row r="133" spans="1:1" x14ac:dyDescent="0.25">
      <c r="A133" s="62"/>
    </row>
    <row r="134" spans="1:1" x14ac:dyDescent="0.25">
      <c r="A134" s="62"/>
    </row>
    <row r="135" spans="1:1" x14ac:dyDescent="0.25">
      <c r="A135" s="62"/>
    </row>
    <row r="136" spans="1:1" x14ac:dyDescent="0.25">
      <c r="A136" s="62"/>
    </row>
    <row r="137" spans="1:1" x14ac:dyDescent="0.25">
      <c r="A137" s="62"/>
    </row>
    <row r="138" spans="1:1" x14ac:dyDescent="0.25">
      <c r="A138" s="62"/>
    </row>
    <row r="139" spans="1:1" x14ac:dyDescent="0.25">
      <c r="A139" s="62"/>
    </row>
  </sheetData>
  <mergeCells count="4">
    <mergeCell ref="G1:J1"/>
    <mergeCell ref="A2:J2"/>
    <mergeCell ref="A3:J3"/>
    <mergeCell ref="A103:G103"/>
  </mergeCells>
  <pageMargins left="0.25" right="0.25" top="0.75" bottom="0.75" header="0.3" footer="0.3"/>
  <pageSetup paperSize="9" scale="80" fitToHeight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E2" sqref="E2"/>
    </sheetView>
  </sheetViews>
  <sheetFormatPr defaultRowHeight="15.75" x14ac:dyDescent="0.25"/>
  <cols>
    <col min="1" max="1" width="38.5703125" style="146" customWidth="1"/>
    <col min="2" max="2" width="6.28515625" style="146" hidden="1" customWidth="1"/>
    <col min="3" max="3" width="28.140625" style="146" customWidth="1"/>
    <col min="4" max="6" width="13.42578125" style="146" bestFit="1" customWidth="1"/>
    <col min="7" max="256" width="9.140625" style="146"/>
    <col min="257" max="257" width="59" style="146" customWidth="1"/>
    <col min="258" max="258" width="0" style="146" hidden="1" customWidth="1"/>
    <col min="259" max="259" width="31.85546875" style="146" customWidth="1"/>
    <col min="260" max="260" width="20.28515625" style="146" customWidth="1"/>
    <col min="261" max="261" width="18" style="146" customWidth="1"/>
    <col min="262" max="262" width="20.5703125" style="146" customWidth="1"/>
    <col min="263" max="512" width="9.140625" style="146"/>
    <col min="513" max="513" width="59" style="146" customWidth="1"/>
    <col min="514" max="514" width="0" style="146" hidden="1" customWidth="1"/>
    <col min="515" max="515" width="31.85546875" style="146" customWidth="1"/>
    <col min="516" max="516" width="20.28515625" style="146" customWidth="1"/>
    <col min="517" max="517" width="18" style="146" customWidth="1"/>
    <col min="518" max="518" width="20.5703125" style="146" customWidth="1"/>
    <col min="519" max="768" width="9.140625" style="146"/>
    <col min="769" max="769" width="59" style="146" customWidth="1"/>
    <col min="770" max="770" width="0" style="146" hidden="1" customWidth="1"/>
    <col min="771" max="771" width="31.85546875" style="146" customWidth="1"/>
    <col min="772" max="772" width="20.28515625" style="146" customWidth="1"/>
    <col min="773" max="773" width="18" style="146" customWidth="1"/>
    <col min="774" max="774" width="20.5703125" style="146" customWidth="1"/>
    <col min="775" max="1024" width="9.140625" style="146"/>
    <col min="1025" max="1025" width="59" style="146" customWidth="1"/>
    <col min="1026" max="1026" width="0" style="146" hidden="1" customWidth="1"/>
    <col min="1027" max="1027" width="31.85546875" style="146" customWidth="1"/>
    <col min="1028" max="1028" width="20.28515625" style="146" customWidth="1"/>
    <col min="1029" max="1029" width="18" style="146" customWidth="1"/>
    <col min="1030" max="1030" width="20.5703125" style="146" customWidth="1"/>
    <col min="1031" max="1280" width="9.140625" style="146"/>
    <col min="1281" max="1281" width="59" style="146" customWidth="1"/>
    <col min="1282" max="1282" width="0" style="146" hidden="1" customWidth="1"/>
    <col min="1283" max="1283" width="31.85546875" style="146" customWidth="1"/>
    <col min="1284" max="1284" width="20.28515625" style="146" customWidth="1"/>
    <col min="1285" max="1285" width="18" style="146" customWidth="1"/>
    <col min="1286" max="1286" width="20.5703125" style="146" customWidth="1"/>
    <col min="1287" max="1536" width="9.140625" style="146"/>
    <col min="1537" max="1537" width="59" style="146" customWidth="1"/>
    <col min="1538" max="1538" width="0" style="146" hidden="1" customWidth="1"/>
    <col min="1539" max="1539" width="31.85546875" style="146" customWidth="1"/>
    <col min="1540" max="1540" width="20.28515625" style="146" customWidth="1"/>
    <col min="1541" max="1541" width="18" style="146" customWidth="1"/>
    <col min="1542" max="1542" width="20.5703125" style="146" customWidth="1"/>
    <col min="1543" max="1792" width="9.140625" style="146"/>
    <col min="1793" max="1793" width="59" style="146" customWidth="1"/>
    <col min="1794" max="1794" width="0" style="146" hidden="1" customWidth="1"/>
    <col min="1795" max="1795" width="31.85546875" style="146" customWidth="1"/>
    <col min="1796" max="1796" width="20.28515625" style="146" customWidth="1"/>
    <col min="1797" max="1797" width="18" style="146" customWidth="1"/>
    <col min="1798" max="1798" width="20.5703125" style="146" customWidth="1"/>
    <col min="1799" max="2048" width="9.140625" style="146"/>
    <col min="2049" max="2049" width="59" style="146" customWidth="1"/>
    <col min="2050" max="2050" width="0" style="146" hidden="1" customWidth="1"/>
    <col min="2051" max="2051" width="31.85546875" style="146" customWidth="1"/>
    <col min="2052" max="2052" width="20.28515625" style="146" customWidth="1"/>
    <col min="2053" max="2053" width="18" style="146" customWidth="1"/>
    <col min="2054" max="2054" width="20.5703125" style="146" customWidth="1"/>
    <col min="2055" max="2304" width="9.140625" style="146"/>
    <col min="2305" max="2305" width="59" style="146" customWidth="1"/>
    <col min="2306" max="2306" width="0" style="146" hidden="1" customWidth="1"/>
    <col min="2307" max="2307" width="31.85546875" style="146" customWidth="1"/>
    <col min="2308" max="2308" width="20.28515625" style="146" customWidth="1"/>
    <col min="2309" max="2309" width="18" style="146" customWidth="1"/>
    <col min="2310" max="2310" width="20.5703125" style="146" customWidth="1"/>
    <col min="2311" max="2560" width="9.140625" style="146"/>
    <col min="2561" max="2561" width="59" style="146" customWidth="1"/>
    <col min="2562" max="2562" width="0" style="146" hidden="1" customWidth="1"/>
    <col min="2563" max="2563" width="31.85546875" style="146" customWidth="1"/>
    <col min="2564" max="2564" width="20.28515625" style="146" customWidth="1"/>
    <col min="2565" max="2565" width="18" style="146" customWidth="1"/>
    <col min="2566" max="2566" width="20.5703125" style="146" customWidth="1"/>
    <col min="2567" max="2816" width="9.140625" style="146"/>
    <col min="2817" max="2817" width="59" style="146" customWidth="1"/>
    <col min="2818" max="2818" width="0" style="146" hidden="1" customWidth="1"/>
    <col min="2819" max="2819" width="31.85546875" style="146" customWidth="1"/>
    <col min="2820" max="2820" width="20.28515625" style="146" customWidth="1"/>
    <col min="2821" max="2821" width="18" style="146" customWidth="1"/>
    <col min="2822" max="2822" width="20.5703125" style="146" customWidth="1"/>
    <col min="2823" max="3072" width="9.140625" style="146"/>
    <col min="3073" max="3073" width="59" style="146" customWidth="1"/>
    <col min="3074" max="3074" width="0" style="146" hidden="1" customWidth="1"/>
    <col min="3075" max="3075" width="31.85546875" style="146" customWidth="1"/>
    <col min="3076" max="3076" width="20.28515625" style="146" customWidth="1"/>
    <col min="3077" max="3077" width="18" style="146" customWidth="1"/>
    <col min="3078" max="3078" width="20.5703125" style="146" customWidth="1"/>
    <col min="3079" max="3328" width="9.140625" style="146"/>
    <col min="3329" max="3329" width="59" style="146" customWidth="1"/>
    <col min="3330" max="3330" width="0" style="146" hidden="1" customWidth="1"/>
    <col min="3331" max="3331" width="31.85546875" style="146" customWidth="1"/>
    <col min="3332" max="3332" width="20.28515625" style="146" customWidth="1"/>
    <col min="3333" max="3333" width="18" style="146" customWidth="1"/>
    <col min="3334" max="3334" width="20.5703125" style="146" customWidth="1"/>
    <col min="3335" max="3584" width="9.140625" style="146"/>
    <col min="3585" max="3585" width="59" style="146" customWidth="1"/>
    <col min="3586" max="3586" width="0" style="146" hidden="1" customWidth="1"/>
    <col min="3587" max="3587" width="31.85546875" style="146" customWidth="1"/>
    <col min="3588" max="3588" width="20.28515625" style="146" customWidth="1"/>
    <col min="3589" max="3589" width="18" style="146" customWidth="1"/>
    <col min="3590" max="3590" width="20.5703125" style="146" customWidth="1"/>
    <col min="3591" max="3840" width="9.140625" style="146"/>
    <col min="3841" max="3841" width="59" style="146" customWidth="1"/>
    <col min="3842" max="3842" width="0" style="146" hidden="1" customWidth="1"/>
    <col min="3843" max="3843" width="31.85546875" style="146" customWidth="1"/>
    <col min="3844" max="3844" width="20.28515625" style="146" customWidth="1"/>
    <col min="3845" max="3845" width="18" style="146" customWidth="1"/>
    <col min="3846" max="3846" width="20.5703125" style="146" customWidth="1"/>
    <col min="3847" max="4096" width="9.140625" style="146"/>
    <col min="4097" max="4097" width="59" style="146" customWidth="1"/>
    <col min="4098" max="4098" width="0" style="146" hidden="1" customWidth="1"/>
    <col min="4099" max="4099" width="31.85546875" style="146" customWidth="1"/>
    <col min="4100" max="4100" width="20.28515625" style="146" customWidth="1"/>
    <col min="4101" max="4101" width="18" style="146" customWidth="1"/>
    <col min="4102" max="4102" width="20.5703125" style="146" customWidth="1"/>
    <col min="4103" max="4352" width="9.140625" style="146"/>
    <col min="4353" max="4353" width="59" style="146" customWidth="1"/>
    <col min="4354" max="4354" width="0" style="146" hidden="1" customWidth="1"/>
    <col min="4355" max="4355" width="31.85546875" style="146" customWidth="1"/>
    <col min="4356" max="4356" width="20.28515625" style="146" customWidth="1"/>
    <col min="4357" max="4357" width="18" style="146" customWidth="1"/>
    <col min="4358" max="4358" width="20.5703125" style="146" customWidth="1"/>
    <col min="4359" max="4608" width="9.140625" style="146"/>
    <col min="4609" max="4609" width="59" style="146" customWidth="1"/>
    <col min="4610" max="4610" width="0" style="146" hidden="1" customWidth="1"/>
    <col min="4611" max="4611" width="31.85546875" style="146" customWidth="1"/>
    <col min="4612" max="4612" width="20.28515625" style="146" customWidth="1"/>
    <col min="4613" max="4613" width="18" style="146" customWidth="1"/>
    <col min="4614" max="4614" width="20.5703125" style="146" customWidth="1"/>
    <col min="4615" max="4864" width="9.140625" style="146"/>
    <col min="4865" max="4865" width="59" style="146" customWidth="1"/>
    <col min="4866" max="4866" width="0" style="146" hidden="1" customWidth="1"/>
    <col min="4867" max="4867" width="31.85546875" style="146" customWidth="1"/>
    <col min="4868" max="4868" width="20.28515625" style="146" customWidth="1"/>
    <col min="4869" max="4869" width="18" style="146" customWidth="1"/>
    <col min="4870" max="4870" width="20.5703125" style="146" customWidth="1"/>
    <col min="4871" max="5120" width="9.140625" style="146"/>
    <col min="5121" max="5121" width="59" style="146" customWidth="1"/>
    <col min="5122" max="5122" width="0" style="146" hidden="1" customWidth="1"/>
    <col min="5123" max="5123" width="31.85546875" style="146" customWidth="1"/>
    <col min="5124" max="5124" width="20.28515625" style="146" customWidth="1"/>
    <col min="5125" max="5125" width="18" style="146" customWidth="1"/>
    <col min="5126" max="5126" width="20.5703125" style="146" customWidth="1"/>
    <col min="5127" max="5376" width="9.140625" style="146"/>
    <col min="5377" max="5377" width="59" style="146" customWidth="1"/>
    <col min="5378" max="5378" width="0" style="146" hidden="1" customWidth="1"/>
    <col min="5379" max="5379" width="31.85546875" style="146" customWidth="1"/>
    <col min="5380" max="5380" width="20.28515625" style="146" customWidth="1"/>
    <col min="5381" max="5381" width="18" style="146" customWidth="1"/>
    <col min="5382" max="5382" width="20.5703125" style="146" customWidth="1"/>
    <col min="5383" max="5632" width="9.140625" style="146"/>
    <col min="5633" max="5633" width="59" style="146" customWidth="1"/>
    <col min="5634" max="5634" width="0" style="146" hidden="1" customWidth="1"/>
    <col min="5635" max="5635" width="31.85546875" style="146" customWidth="1"/>
    <col min="5636" max="5636" width="20.28515625" style="146" customWidth="1"/>
    <col min="5637" max="5637" width="18" style="146" customWidth="1"/>
    <col min="5638" max="5638" width="20.5703125" style="146" customWidth="1"/>
    <col min="5639" max="5888" width="9.140625" style="146"/>
    <col min="5889" max="5889" width="59" style="146" customWidth="1"/>
    <col min="5890" max="5890" width="0" style="146" hidden="1" customWidth="1"/>
    <col min="5891" max="5891" width="31.85546875" style="146" customWidth="1"/>
    <col min="5892" max="5892" width="20.28515625" style="146" customWidth="1"/>
    <col min="5893" max="5893" width="18" style="146" customWidth="1"/>
    <col min="5894" max="5894" width="20.5703125" style="146" customWidth="1"/>
    <col min="5895" max="6144" width="9.140625" style="146"/>
    <col min="6145" max="6145" width="59" style="146" customWidth="1"/>
    <col min="6146" max="6146" width="0" style="146" hidden="1" customWidth="1"/>
    <col min="6147" max="6147" width="31.85546875" style="146" customWidth="1"/>
    <col min="6148" max="6148" width="20.28515625" style="146" customWidth="1"/>
    <col min="6149" max="6149" width="18" style="146" customWidth="1"/>
    <col min="6150" max="6150" width="20.5703125" style="146" customWidth="1"/>
    <col min="6151" max="6400" width="9.140625" style="146"/>
    <col min="6401" max="6401" width="59" style="146" customWidth="1"/>
    <col min="6402" max="6402" width="0" style="146" hidden="1" customWidth="1"/>
    <col min="6403" max="6403" width="31.85546875" style="146" customWidth="1"/>
    <col min="6404" max="6404" width="20.28515625" style="146" customWidth="1"/>
    <col min="6405" max="6405" width="18" style="146" customWidth="1"/>
    <col min="6406" max="6406" width="20.5703125" style="146" customWidth="1"/>
    <col min="6407" max="6656" width="9.140625" style="146"/>
    <col min="6657" max="6657" width="59" style="146" customWidth="1"/>
    <col min="6658" max="6658" width="0" style="146" hidden="1" customWidth="1"/>
    <col min="6659" max="6659" width="31.85546875" style="146" customWidth="1"/>
    <col min="6660" max="6660" width="20.28515625" style="146" customWidth="1"/>
    <col min="6661" max="6661" width="18" style="146" customWidth="1"/>
    <col min="6662" max="6662" width="20.5703125" style="146" customWidth="1"/>
    <col min="6663" max="6912" width="9.140625" style="146"/>
    <col min="6913" max="6913" width="59" style="146" customWidth="1"/>
    <col min="6914" max="6914" width="0" style="146" hidden="1" customWidth="1"/>
    <col min="6915" max="6915" width="31.85546875" style="146" customWidth="1"/>
    <col min="6916" max="6916" width="20.28515625" style="146" customWidth="1"/>
    <col min="6917" max="6917" width="18" style="146" customWidth="1"/>
    <col min="6918" max="6918" width="20.5703125" style="146" customWidth="1"/>
    <col min="6919" max="7168" width="9.140625" style="146"/>
    <col min="7169" max="7169" width="59" style="146" customWidth="1"/>
    <col min="7170" max="7170" width="0" style="146" hidden="1" customWidth="1"/>
    <col min="7171" max="7171" width="31.85546875" style="146" customWidth="1"/>
    <col min="7172" max="7172" width="20.28515625" style="146" customWidth="1"/>
    <col min="7173" max="7173" width="18" style="146" customWidth="1"/>
    <col min="7174" max="7174" width="20.5703125" style="146" customWidth="1"/>
    <col min="7175" max="7424" width="9.140625" style="146"/>
    <col min="7425" max="7425" width="59" style="146" customWidth="1"/>
    <col min="7426" max="7426" width="0" style="146" hidden="1" customWidth="1"/>
    <col min="7427" max="7427" width="31.85546875" style="146" customWidth="1"/>
    <col min="7428" max="7428" width="20.28515625" style="146" customWidth="1"/>
    <col min="7429" max="7429" width="18" style="146" customWidth="1"/>
    <col min="7430" max="7430" width="20.5703125" style="146" customWidth="1"/>
    <col min="7431" max="7680" width="9.140625" style="146"/>
    <col min="7681" max="7681" width="59" style="146" customWidth="1"/>
    <col min="7682" max="7682" width="0" style="146" hidden="1" customWidth="1"/>
    <col min="7683" max="7683" width="31.85546875" style="146" customWidth="1"/>
    <col min="7684" max="7684" width="20.28515625" style="146" customWidth="1"/>
    <col min="7685" max="7685" width="18" style="146" customWidth="1"/>
    <col min="7686" max="7686" width="20.5703125" style="146" customWidth="1"/>
    <col min="7687" max="7936" width="9.140625" style="146"/>
    <col min="7937" max="7937" width="59" style="146" customWidth="1"/>
    <col min="7938" max="7938" width="0" style="146" hidden="1" customWidth="1"/>
    <col min="7939" max="7939" width="31.85546875" style="146" customWidth="1"/>
    <col min="7940" max="7940" width="20.28515625" style="146" customWidth="1"/>
    <col min="7941" max="7941" width="18" style="146" customWidth="1"/>
    <col min="7942" max="7942" width="20.5703125" style="146" customWidth="1"/>
    <col min="7943" max="8192" width="9.140625" style="146"/>
    <col min="8193" max="8193" width="59" style="146" customWidth="1"/>
    <col min="8194" max="8194" width="0" style="146" hidden="1" customWidth="1"/>
    <col min="8195" max="8195" width="31.85546875" style="146" customWidth="1"/>
    <col min="8196" max="8196" width="20.28515625" style="146" customWidth="1"/>
    <col min="8197" max="8197" width="18" style="146" customWidth="1"/>
    <col min="8198" max="8198" width="20.5703125" style="146" customWidth="1"/>
    <col min="8199" max="8448" width="9.140625" style="146"/>
    <col min="8449" max="8449" width="59" style="146" customWidth="1"/>
    <col min="8450" max="8450" width="0" style="146" hidden="1" customWidth="1"/>
    <col min="8451" max="8451" width="31.85546875" style="146" customWidth="1"/>
    <col min="8452" max="8452" width="20.28515625" style="146" customWidth="1"/>
    <col min="8453" max="8453" width="18" style="146" customWidth="1"/>
    <col min="8454" max="8454" width="20.5703125" style="146" customWidth="1"/>
    <col min="8455" max="8704" width="9.140625" style="146"/>
    <col min="8705" max="8705" width="59" style="146" customWidth="1"/>
    <col min="8706" max="8706" width="0" style="146" hidden="1" customWidth="1"/>
    <col min="8707" max="8707" width="31.85546875" style="146" customWidth="1"/>
    <col min="8708" max="8708" width="20.28515625" style="146" customWidth="1"/>
    <col min="8709" max="8709" width="18" style="146" customWidth="1"/>
    <col min="8710" max="8710" width="20.5703125" style="146" customWidth="1"/>
    <col min="8711" max="8960" width="9.140625" style="146"/>
    <col min="8961" max="8961" width="59" style="146" customWidth="1"/>
    <col min="8962" max="8962" width="0" style="146" hidden="1" customWidth="1"/>
    <col min="8963" max="8963" width="31.85546875" style="146" customWidth="1"/>
    <col min="8964" max="8964" width="20.28515625" style="146" customWidth="1"/>
    <col min="8965" max="8965" width="18" style="146" customWidth="1"/>
    <col min="8966" max="8966" width="20.5703125" style="146" customWidth="1"/>
    <col min="8967" max="9216" width="9.140625" style="146"/>
    <col min="9217" max="9217" width="59" style="146" customWidth="1"/>
    <col min="9218" max="9218" width="0" style="146" hidden="1" customWidth="1"/>
    <col min="9219" max="9219" width="31.85546875" style="146" customWidth="1"/>
    <col min="9220" max="9220" width="20.28515625" style="146" customWidth="1"/>
    <col min="9221" max="9221" width="18" style="146" customWidth="1"/>
    <col min="9222" max="9222" width="20.5703125" style="146" customWidth="1"/>
    <col min="9223" max="9472" width="9.140625" style="146"/>
    <col min="9473" max="9473" width="59" style="146" customWidth="1"/>
    <col min="9474" max="9474" width="0" style="146" hidden="1" customWidth="1"/>
    <col min="9475" max="9475" width="31.85546875" style="146" customWidth="1"/>
    <col min="9476" max="9476" width="20.28515625" style="146" customWidth="1"/>
    <col min="9477" max="9477" width="18" style="146" customWidth="1"/>
    <col min="9478" max="9478" width="20.5703125" style="146" customWidth="1"/>
    <col min="9479" max="9728" width="9.140625" style="146"/>
    <col min="9729" max="9729" width="59" style="146" customWidth="1"/>
    <col min="9730" max="9730" width="0" style="146" hidden="1" customWidth="1"/>
    <col min="9731" max="9731" width="31.85546875" style="146" customWidth="1"/>
    <col min="9732" max="9732" width="20.28515625" style="146" customWidth="1"/>
    <col min="9733" max="9733" width="18" style="146" customWidth="1"/>
    <col min="9734" max="9734" width="20.5703125" style="146" customWidth="1"/>
    <col min="9735" max="9984" width="9.140625" style="146"/>
    <col min="9985" max="9985" width="59" style="146" customWidth="1"/>
    <col min="9986" max="9986" width="0" style="146" hidden="1" customWidth="1"/>
    <col min="9987" max="9987" width="31.85546875" style="146" customWidth="1"/>
    <col min="9988" max="9988" width="20.28515625" style="146" customWidth="1"/>
    <col min="9989" max="9989" width="18" style="146" customWidth="1"/>
    <col min="9990" max="9990" width="20.5703125" style="146" customWidth="1"/>
    <col min="9991" max="10240" width="9.140625" style="146"/>
    <col min="10241" max="10241" width="59" style="146" customWidth="1"/>
    <col min="10242" max="10242" width="0" style="146" hidden="1" customWidth="1"/>
    <col min="10243" max="10243" width="31.85546875" style="146" customWidth="1"/>
    <col min="10244" max="10244" width="20.28515625" style="146" customWidth="1"/>
    <col min="10245" max="10245" width="18" style="146" customWidth="1"/>
    <col min="10246" max="10246" width="20.5703125" style="146" customWidth="1"/>
    <col min="10247" max="10496" width="9.140625" style="146"/>
    <col min="10497" max="10497" width="59" style="146" customWidth="1"/>
    <col min="10498" max="10498" width="0" style="146" hidden="1" customWidth="1"/>
    <col min="10499" max="10499" width="31.85546875" style="146" customWidth="1"/>
    <col min="10500" max="10500" width="20.28515625" style="146" customWidth="1"/>
    <col min="10501" max="10501" width="18" style="146" customWidth="1"/>
    <col min="10502" max="10502" width="20.5703125" style="146" customWidth="1"/>
    <col min="10503" max="10752" width="9.140625" style="146"/>
    <col min="10753" max="10753" width="59" style="146" customWidth="1"/>
    <col min="10754" max="10754" width="0" style="146" hidden="1" customWidth="1"/>
    <col min="10755" max="10755" width="31.85546875" style="146" customWidth="1"/>
    <col min="10756" max="10756" width="20.28515625" style="146" customWidth="1"/>
    <col min="10757" max="10757" width="18" style="146" customWidth="1"/>
    <col min="10758" max="10758" width="20.5703125" style="146" customWidth="1"/>
    <col min="10759" max="11008" width="9.140625" style="146"/>
    <col min="11009" max="11009" width="59" style="146" customWidth="1"/>
    <col min="11010" max="11010" width="0" style="146" hidden="1" customWidth="1"/>
    <col min="11011" max="11011" width="31.85546875" style="146" customWidth="1"/>
    <col min="11012" max="11012" width="20.28515625" style="146" customWidth="1"/>
    <col min="11013" max="11013" width="18" style="146" customWidth="1"/>
    <col min="11014" max="11014" width="20.5703125" style="146" customWidth="1"/>
    <col min="11015" max="11264" width="9.140625" style="146"/>
    <col min="11265" max="11265" width="59" style="146" customWidth="1"/>
    <col min="11266" max="11266" width="0" style="146" hidden="1" customWidth="1"/>
    <col min="11267" max="11267" width="31.85546875" style="146" customWidth="1"/>
    <col min="11268" max="11268" width="20.28515625" style="146" customWidth="1"/>
    <col min="11269" max="11269" width="18" style="146" customWidth="1"/>
    <col min="11270" max="11270" width="20.5703125" style="146" customWidth="1"/>
    <col min="11271" max="11520" width="9.140625" style="146"/>
    <col min="11521" max="11521" width="59" style="146" customWidth="1"/>
    <col min="11522" max="11522" width="0" style="146" hidden="1" customWidth="1"/>
    <col min="11523" max="11523" width="31.85546875" style="146" customWidth="1"/>
    <col min="11524" max="11524" width="20.28515625" style="146" customWidth="1"/>
    <col min="11525" max="11525" width="18" style="146" customWidth="1"/>
    <col min="11526" max="11526" width="20.5703125" style="146" customWidth="1"/>
    <col min="11527" max="11776" width="9.140625" style="146"/>
    <col min="11777" max="11777" width="59" style="146" customWidth="1"/>
    <col min="11778" max="11778" width="0" style="146" hidden="1" customWidth="1"/>
    <col min="11779" max="11779" width="31.85546875" style="146" customWidth="1"/>
    <col min="11780" max="11780" width="20.28515625" style="146" customWidth="1"/>
    <col min="11781" max="11781" width="18" style="146" customWidth="1"/>
    <col min="11782" max="11782" width="20.5703125" style="146" customWidth="1"/>
    <col min="11783" max="12032" width="9.140625" style="146"/>
    <col min="12033" max="12033" width="59" style="146" customWidth="1"/>
    <col min="12034" max="12034" width="0" style="146" hidden="1" customWidth="1"/>
    <col min="12035" max="12035" width="31.85546875" style="146" customWidth="1"/>
    <col min="12036" max="12036" width="20.28515625" style="146" customWidth="1"/>
    <col min="12037" max="12037" width="18" style="146" customWidth="1"/>
    <col min="12038" max="12038" width="20.5703125" style="146" customWidth="1"/>
    <col min="12039" max="12288" width="9.140625" style="146"/>
    <col min="12289" max="12289" width="59" style="146" customWidth="1"/>
    <col min="12290" max="12290" width="0" style="146" hidden="1" customWidth="1"/>
    <col min="12291" max="12291" width="31.85546875" style="146" customWidth="1"/>
    <col min="12292" max="12292" width="20.28515625" style="146" customWidth="1"/>
    <col min="12293" max="12293" width="18" style="146" customWidth="1"/>
    <col min="12294" max="12294" width="20.5703125" style="146" customWidth="1"/>
    <col min="12295" max="12544" width="9.140625" style="146"/>
    <col min="12545" max="12545" width="59" style="146" customWidth="1"/>
    <col min="12546" max="12546" width="0" style="146" hidden="1" customWidth="1"/>
    <col min="12547" max="12547" width="31.85546875" style="146" customWidth="1"/>
    <col min="12548" max="12548" width="20.28515625" style="146" customWidth="1"/>
    <col min="12549" max="12549" width="18" style="146" customWidth="1"/>
    <col min="12550" max="12550" width="20.5703125" style="146" customWidth="1"/>
    <col min="12551" max="12800" width="9.140625" style="146"/>
    <col min="12801" max="12801" width="59" style="146" customWidth="1"/>
    <col min="12802" max="12802" width="0" style="146" hidden="1" customWidth="1"/>
    <col min="12803" max="12803" width="31.85546875" style="146" customWidth="1"/>
    <col min="12804" max="12804" width="20.28515625" style="146" customWidth="1"/>
    <col min="12805" max="12805" width="18" style="146" customWidth="1"/>
    <col min="12806" max="12806" width="20.5703125" style="146" customWidth="1"/>
    <col min="12807" max="13056" width="9.140625" style="146"/>
    <col min="13057" max="13057" width="59" style="146" customWidth="1"/>
    <col min="13058" max="13058" width="0" style="146" hidden="1" customWidth="1"/>
    <col min="13059" max="13059" width="31.85546875" style="146" customWidth="1"/>
    <col min="13060" max="13060" width="20.28515625" style="146" customWidth="1"/>
    <col min="13061" max="13061" width="18" style="146" customWidth="1"/>
    <col min="13062" max="13062" width="20.5703125" style="146" customWidth="1"/>
    <col min="13063" max="13312" width="9.140625" style="146"/>
    <col min="13313" max="13313" width="59" style="146" customWidth="1"/>
    <col min="13314" max="13314" width="0" style="146" hidden="1" customWidth="1"/>
    <col min="13315" max="13315" width="31.85546875" style="146" customWidth="1"/>
    <col min="13316" max="13316" width="20.28515625" style="146" customWidth="1"/>
    <col min="13317" max="13317" width="18" style="146" customWidth="1"/>
    <col min="13318" max="13318" width="20.5703125" style="146" customWidth="1"/>
    <col min="13319" max="13568" width="9.140625" style="146"/>
    <col min="13569" max="13569" width="59" style="146" customWidth="1"/>
    <col min="13570" max="13570" width="0" style="146" hidden="1" customWidth="1"/>
    <col min="13571" max="13571" width="31.85546875" style="146" customWidth="1"/>
    <col min="13572" max="13572" width="20.28515625" style="146" customWidth="1"/>
    <col min="13573" max="13573" width="18" style="146" customWidth="1"/>
    <col min="13574" max="13574" width="20.5703125" style="146" customWidth="1"/>
    <col min="13575" max="13824" width="9.140625" style="146"/>
    <col min="13825" max="13825" width="59" style="146" customWidth="1"/>
    <col min="13826" max="13826" width="0" style="146" hidden="1" customWidth="1"/>
    <col min="13827" max="13827" width="31.85546875" style="146" customWidth="1"/>
    <col min="13828" max="13828" width="20.28515625" style="146" customWidth="1"/>
    <col min="13829" max="13829" width="18" style="146" customWidth="1"/>
    <col min="13830" max="13830" width="20.5703125" style="146" customWidth="1"/>
    <col min="13831" max="14080" width="9.140625" style="146"/>
    <col min="14081" max="14081" width="59" style="146" customWidth="1"/>
    <col min="14082" max="14082" width="0" style="146" hidden="1" customWidth="1"/>
    <col min="14083" max="14083" width="31.85546875" style="146" customWidth="1"/>
    <col min="14084" max="14084" width="20.28515625" style="146" customWidth="1"/>
    <col min="14085" max="14085" width="18" style="146" customWidth="1"/>
    <col min="14086" max="14086" width="20.5703125" style="146" customWidth="1"/>
    <col min="14087" max="14336" width="9.140625" style="146"/>
    <col min="14337" max="14337" width="59" style="146" customWidth="1"/>
    <col min="14338" max="14338" width="0" style="146" hidden="1" customWidth="1"/>
    <col min="14339" max="14339" width="31.85546875" style="146" customWidth="1"/>
    <col min="14340" max="14340" width="20.28515625" style="146" customWidth="1"/>
    <col min="14341" max="14341" width="18" style="146" customWidth="1"/>
    <col min="14342" max="14342" width="20.5703125" style="146" customWidth="1"/>
    <col min="14343" max="14592" width="9.140625" style="146"/>
    <col min="14593" max="14593" width="59" style="146" customWidth="1"/>
    <col min="14594" max="14594" width="0" style="146" hidden="1" customWidth="1"/>
    <col min="14595" max="14595" width="31.85546875" style="146" customWidth="1"/>
    <col min="14596" max="14596" width="20.28515625" style="146" customWidth="1"/>
    <col min="14597" max="14597" width="18" style="146" customWidth="1"/>
    <col min="14598" max="14598" width="20.5703125" style="146" customWidth="1"/>
    <col min="14599" max="14848" width="9.140625" style="146"/>
    <col min="14849" max="14849" width="59" style="146" customWidth="1"/>
    <col min="14850" max="14850" width="0" style="146" hidden="1" customWidth="1"/>
    <col min="14851" max="14851" width="31.85546875" style="146" customWidth="1"/>
    <col min="14852" max="14852" width="20.28515625" style="146" customWidth="1"/>
    <col min="14853" max="14853" width="18" style="146" customWidth="1"/>
    <col min="14854" max="14854" width="20.5703125" style="146" customWidth="1"/>
    <col min="14855" max="15104" width="9.140625" style="146"/>
    <col min="15105" max="15105" width="59" style="146" customWidth="1"/>
    <col min="15106" max="15106" width="0" style="146" hidden="1" customWidth="1"/>
    <col min="15107" max="15107" width="31.85546875" style="146" customWidth="1"/>
    <col min="15108" max="15108" width="20.28515625" style="146" customWidth="1"/>
    <col min="15109" max="15109" width="18" style="146" customWidth="1"/>
    <col min="15110" max="15110" width="20.5703125" style="146" customWidth="1"/>
    <col min="15111" max="15360" width="9.140625" style="146"/>
    <col min="15361" max="15361" width="59" style="146" customWidth="1"/>
    <col min="15362" max="15362" width="0" style="146" hidden="1" customWidth="1"/>
    <col min="15363" max="15363" width="31.85546875" style="146" customWidth="1"/>
    <col min="15364" max="15364" width="20.28515625" style="146" customWidth="1"/>
    <col min="15365" max="15365" width="18" style="146" customWidth="1"/>
    <col min="15366" max="15366" width="20.5703125" style="146" customWidth="1"/>
    <col min="15367" max="15616" width="9.140625" style="146"/>
    <col min="15617" max="15617" width="59" style="146" customWidth="1"/>
    <col min="15618" max="15618" width="0" style="146" hidden="1" customWidth="1"/>
    <col min="15619" max="15619" width="31.85546875" style="146" customWidth="1"/>
    <col min="15620" max="15620" width="20.28515625" style="146" customWidth="1"/>
    <col min="15621" max="15621" width="18" style="146" customWidth="1"/>
    <col min="15622" max="15622" width="20.5703125" style="146" customWidth="1"/>
    <col min="15623" max="15872" width="9.140625" style="146"/>
    <col min="15873" max="15873" width="59" style="146" customWidth="1"/>
    <col min="15874" max="15874" width="0" style="146" hidden="1" customWidth="1"/>
    <col min="15875" max="15875" width="31.85546875" style="146" customWidth="1"/>
    <col min="15876" max="15876" width="20.28515625" style="146" customWidth="1"/>
    <col min="15877" max="15877" width="18" style="146" customWidth="1"/>
    <col min="15878" max="15878" width="20.5703125" style="146" customWidth="1"/>
    <col min="15879" max="16128" width="9.140625" style="146"/>
    <col min="16129" max="16129" width="59" style="146" customWidth="1"/>
    <col min="16130" max="16130" width="0" style="146" hidden="1" customWidth="1"/>
    <col min="16131" max="16131" width="31.85546875" style="146" customWidth="1"/>
    <col min="16132" max="16132" width="20.28515625" style="146" customWidth="1"/>
    <col min="16133" max="16133" width="18" style="146" customWidth="1"/>
    <col min="16134" max="16134" width="20.5703125" style="146" customWidth="1"/>
    <col min="16135" max="16384" width="9.140625" style="146"/>
  </cols>
  <sheetData>
    <row r="1" spans="1:6" ht="132" customHeight="1" x14ac:dyDescent="0.25">
      <c r="E1" s="210" t="s">
        <v>336</v>
      </c>
      <c r="F1" s="210"/>
    </row>
    <row r="2" spans="1:6" ht="19.5" customHeight="1" x14ac:dyDescent="0.25">
      <c r="E2" s="147"/>
      <c r="F2" s="147"/>
    </row>
    <row r="3" spans="1:6" ht="67.5" customHeight="1" x14ac:dyDescent="0.25">
      <c r="A3" s="211" t="s">
        <v>319</v>
      </c>
      <c r="B3" s="211"/>
      <c r="C3" s="211"/>
      <c r="D3" s="211"/>
      <c r="E3" s="211"/>
      <c r="F3" s="211"/>
    </row>
    <row r="4" spans="1:6" x14ac:dyDescent="0.25">
      <c r="A4" s="148"/>
      <c r="B4" s="149"/>
      <c r="C4" s="148"/>
      <c r="D4" s="148"/>
      <c r="E4" s="148"/>
      <c r="F4" s="150" t="s">
        <v>12</v>
      </c>
    </row>
    <row r="5" spans="1:6" ht="48" customHeight="1" x14ac:dyDescent="0.25">
      <c r="A5" s="151" t="s">
        <v>0</v>
      </c>
      <c r="B5" s="140" t="s">
        <v>251</v>
      </c>
      <c r="C5" s="152" t="s">
        <v>252</v>
      </c>
      <c r="D5" s="202" t="s">
        <v>321</v>
      </c>
      <c r="E5" s="197" t="s">
        <v>322</v>
      </c>
      <c r="F5" s="197" t="s">
        <v>323</v>
      </c>
    </row>
    <row r="6" spans="1:6" s="155" customFormat="1" ht="12.75" x14ac:dyDescent="0.25">
      <c r="A6" s="153">
        <v>1</v>
      </c>
      <c r="B6" s="154" t="s">
        <v>234</v>
      </c>
      <c r="C6" s="154" t="s">
        <v>234</v>
      </c>
      <c r="D6" s="202"/>
      <c r="E6" s="197"/>
      <c r="F6" s="197"/>
    </row>
    <row r="7" spans="1:6" s="159" customFormat="1" ht="47.25" x14ac:dyDescent="0.25">
      <c r="A7" s="156" t="s">
        <v>253</v>
      </c>
      <c r="B7" s="157" t="s">
        <v>254</v>
      </c>
      <c r="C7" s="157" t="s">
        <v>263</v>
      </c>
      <c r="D7" s="158">
        <f>D8</f>
        <v>0</v>
      </c>
      <c r="E7" s="158">
        <f>E8</f>
        <v>0</v>
      </c>
      <c r="F7" s="158">
        <f>F8</f>
        <v>0</v>
      </c>
    </row>
    <row r="8" spans="1:6" x14ac:dyDescent="0.25">
      <c r="A8" s="160" t="s">
        <v>255</v>
      </c>
      <c r="B8" s="160"/>
      <c r="C8" s="67" t="s">
        <v>264</v>
      </c>
      <c r="D8" s="64">
        <f>D9+D12</f>
        <v>0</v>
      </c>
      <c r="E8" s="64">
        <f>E9+E12</f>
        <v>0</v>
      </c>
      <c r="F8" s="64">
        <f>F9+F12</f>
        <v>0</v>
      </c>
    </row>
    <row r="9" spans="1:6" x14ac:dyDescent="0.25">
      <c r="A9" s="160" t="s">
        <v>256</v>
      </c>
      <c r="B9" s="160"/>
      <c r="C9" s="67" t="s">
        <v>265</v>
      </c>
      <c r="D9" s="64">
        <f t="shared" ref="D9:F10" si="0">D10</f>
        <v>0</v>
      </c>
      <c r="E9" s="64">
        <f t="shared" si="0"/>
        <v>0</v>
      </c>
      <c r="F9" s="64">
        <f t="shared" si="0"/>
        <v>0</v>
      </c>
    </row>
    <row r="10" spans="1:6" x14ac:dyDescent="0.25">
      <c r="A10" s="160" t="s">
        <v>257</v>
      </c>
      <c r="B10" s="160"/>
      <c r="C10" s="67" t="s">
        <v>266</v>
      </c>
      <c r="D10" s="64">
        <f t="shared" si="0"/>
        <v>0</v>
      </c>
      <c r="E10" s="64">
        <f t="shared" si="0"/>
        <v>0</v>
      </c>
      <c r="F10" s="64">
        <f t="shared" si="0"/>
        <v>0</v>
      </c>
    </row>
    <row r="11" spans="1:6" ht="31.5" x14ac:dyDescent="0.25">
      <c r="A11" s="63" t="s">
        <v>258</v>
      </c>
      <c r="B11" s="160"/>
      <c r="C11" s="67" t="s">
        <v>267</v>
      </c>
      <c r="D11" s="64">
        <v>0</v>
      </c>
      <c r="E11" s="64">
        <v>0</v>
      </c>
      <c r="F11" s="64">
        <v>0</v>
      </c>
    </row>
    <row r="12" spans="1:6" x14ac:dyDescent="0.25">
      <c r="A12" s="160" t="s">
        <v>259</v>
      </c>
      <c r="B12" s="160"/>
      <c r="C12" s="67" t="s">
        <v>268</v>
      </c>
      <c r="D12" s="64">
        <f t="shared" ref="D12:E14" si="1">D13</f>
        <v>0</v>
      </c>
      <c r="E12" s="64">
        <f t="shared" si="1"/>
        <v>0</v>
      </c>
      <c r="F12" s="64">
        <f>F13</f>
        <v>0</v>
      </c>
    </row>
    <row r="13" spans="1:6" x14ac:dyDescent="0.25">
      <c r="A13" s="160" t="s">
        <v>260</v>
      </c>
      <c r="B13" s="160"/>
      <c r="C13" s="67" t="s">
        <v>269</v>
      </c>
      <c r="D13" s="64">
        <f t="shared" si="1"/>
        <v>0</v>
      </c>
      <c r="E13" s="64">
        <f t="shared" si="1"/>
        <v>0</v>
      </c>
      <c r="F13" s="64">
        <f>F14</f>
        <v>0</v>
      </c>
    </row>
    <row r="14" spans="1:6" x14ac:dyDescent="0.25">
      <c r="A14" s="160" t="s">
        <v>261</v>
      </c>
      <c r="B14" s="160"/>
      <c r="C14" s="67" t="s">
        <v>270</v>
      </c>
      <c r="D14" s="64">
        <f t="shared" si="1"/>
        <v>0</v>
      </c>
      <c r="E14" s="64">
        <f t="shared" si="1"/>
        <v>0</v>
      </c>
      <c r="F14" s="64">
        <f>F15</f>
        <v>0</v>
      </c>
    </row>
    <row r="15" spans="1:6" ht="31.5" x14ac:dyDescent="0.25">
      <c r="A15" s="63" t="s">
        <v>262</v>
      </c>
      <c r="B15" s="160"/>
      <c r="C15" s="67" t="s">
        <v>271</v>
      </c>
      <c r="D15" s="64">
        <v>0</v>
      </c>
      <c r="E15" s="64">
        <v>0</v>
      </c>
      <c r="F15" s="64">
        <v>0</v>
      </c>
    </row>
  </sheetData>
  <mergeCells count="5">
    <mergeCell ref="E1:F1"/>
    <mergeCell ref="A3:F3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1" fitToHeight="2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№7</vt:lpstr>
      <vt:lpstr>Приложение №8</vt:lpstr>
      <vt:lpstr>'Приложение №1'!Заголовки_для_печати</vt:lpstr>
      <vt:lpstr>'Приложение №5'!Заголовки_для_печати</vt:lpstr>
      <vt:lpstr>'Приложение №6'!Заголовки_для_печати</vt:lpstr>
      <vt:lpstr>'Приложение №7'!Заголовки_для_печати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2020-12-17T06:44:54Z</cp:lastPrinted>
  <dcterms:created xsi:type="dcterms:W3CDTF">2018-11-16T06:48:40Z</dcterms:created>
  <dcterms:modified xsi:type="dcterms:W3CDTF">2020-12-22T12:48:33Z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